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19_20\E6\ANM\SSEH\CMZ\"/>
    </mc:Choice>
  </mc:AlternateContent>
  <xr:revisionPtr revIDLastSave="0" documentId="13_ncr:1_{A404EE16-0B33-4032-BC00-439C660B68A7}" xr6:coauthVersionLast="41" xr6:coauthVersionMax="41" xr10:uidLastSave="{00000000-0000-0000-0000-000000000000}"/>
  <bookViews>
    <workbookView xWindow="-120" yWindow="-120" windowWidth="25440" windowHeight="15390" tabRatio="677" firstSheet="2" activeTab="7" xr2:uid="{00000000-000D-0000-FFFF-FFFF00000000}"/>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Islay CMZ CBA" sheetId="34" r:id="rId7"/>
    <sheet name="Workings template" sheetId="35" r:id="rId8"/>
    <sheet name="Assumptions" sheetId="37" r:id="rId9"/>
  </sheet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0" i="34" l="1"/>
  <c r="I13" i="34"/>
  <c r="I13" i="36"/>
  <c r="G9" i="35"/>
  <c r="G7" i="35"/>
  <c r="H13" i="34" l="1"/>
  <c r="H18" i="34" s="1"/>
  <c r="G13" i="34"/>
  <c r="G18" i="34" s="1"/>
  <c r="G26" i="34" s="1"/>
  <c r="G28" i="34" s="1"/>
  <c r="C29" i="29"/>
  <c r="C28" i="29"/>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E60" i="36"/>
  <c r="BD25" i="36"/>
  <c r="BD26" i="36"/>
  <c r="BC25" i="36"/>
  <c r="BC26" i="36"/>
  <c r="BB25" i="36"/>
  <c r="BB26" i="36"/>
  <c r="BA25" i="36"/>
  <c r="BA26" i="36"/>
  <c r="AZ25" i="36"/>
  <c r="AZ26" i="36" s="1"/>
  <c r="AY25" i="36"/>
  <c r="AY26" i="36" s="1"/>
  <c r="AX25" i="36"/>
  <c r="AX26" i="36" s="1"/>
  <c r="AW25" i="36"/>
  <c r="AV25" i="36"/>
  <c r="AU25" i="36"/>
  <c r="AT25" i="36"/>
  <c r="AS25" i="36"/>
  <c r="AR25" i="36"/>
  <c r="AQ25" i="36"/>
  <c r="AP25" i="36"/>
  <c r="AO25" i="36"/>
  <c r="AN25" i="36"/>
  <c r="AM25" i="36"/>
  <c r="AL25" i="36"/>
  <c r="AK25" i="36"/>
  <c r="AK26" i="36" s="1"/>
  <c r="AJ25" i="36"/>
  <c r="AI25" i="36"/>
  <c r="AH25" i="36"/>
  <c r="AG25" i="36"/>
  <c r="AF25" i="36"/>
  <c r="AE25" i="36"/>
  <c r="AD25" i="36"/>
  <c r="AC25" i="36"/>
  <c r="AB25" i="36"/>
  <c r="AA25" i="36"/>
  <c r="Z25" i="36"/>
  <c r="Y25" i="36"/>
  <c r="X25" i="36"/>
  <c r="W25" i="36"/>
  <c r="V25" i="36"/>
  <c r="U25" i="36"/>
  <c r="T25" i="36"/>
  <c r="S25" i="36"/>
  <c r="R25" i="36"/>
  <c r="Q25" i="36"/>
  <c r="Q26" i="36" s="1"/>
  <c r="P25" i="36"/>
  <c r="O25" i="36"/>
  <c r="O26" i="36" s="1"/>
  <c r="O28" i="36" s="1"/>
  <c r="N25" i="36"/>
  <c r="M25" i="36"/>
  <c r="M26" i="36" s="1"/>
  <c r="L25" i="36"/>
  <c r="K25" i="36"/>
  <c r="J25" i="36"/>
  <c r="I25" i="36"/>
  <c r="H25" i="36"/>
  <c r="G25" i="36"/>
  <c r="G26" i="36" s="1"/>
  <c r="F25" i="36"/>
  <c r="E25" i="36"/>
  <c r="AW18" i="36"/>
  <c r="AV18" i="36"/>
  <c r="AV26" i="36" s="1"/>
  <c r="AU18" i="36"/>
  <c r="AU26" i="36" s="1"/>
  <c r="AU28" i="36" s="1"/>
  <c r="AT18" i="36"/>
  <c r="AT26" i="36" s="1"/>
  <c r="AT28" i="36" s="1"/>
  <c r="AS18" i="36"/>
  <c r="AR18" i="36"/>
  <c r="AR26" i="36" s="1"/>
  <c r="AQ18" i="36"/>
  <c r="AQ26" i="36" s="1"/>
  <c r="AP18" i="36"/>
  <c r="AO18" i="36"/>
  <c r="AO26" i="36" s="1"/>
  <c r="AN18" i="36"/>
  <c r="AN26" i="36" s="1"/>
  <c r="AN28" i="36" s="1"/>
  <c r="AM18" i="36"/>
  <c r="AM26" i="36" s="1"/>
  <c r="AM28" i="36" s="1"/>
  <c r="AM29" i="36" s="1"/>
  <c r="AL18" i="36"/>
  <c r="AL26" i="36" s="1"/>
  <c r="AL28" i="36"/>
  <c r="AK18" i="36"/>
  <c r="AJ18" i="36"/>
  <c r="AI18" i="36"/>
  <c r="AH18" i="36"/>
  <c r="AG18" i="36"/>
  <c r="AG26" i="36" s="1"/>
  <c r="AF18" i="36"/>
  <c r="AF26" i="36" s="1"/>
  <c r="AE18" i="36"/>
  <c r="AE26" i="36" s="1"/>
  <c r="AD18" i="36"/>
  <c r="AD26" i="36" s="1"/>
  <c r="AC18" i="36"/>
  <c r="AB18" i="36"/>
  <c r="AA18" i="36"/>
  <c r="AA26" i="36" s="1"/>
  <c r="Z18" i="36"/>
  <c r="Z26" i="36" s="1"/>
  <c r="Y18" i="36"/>
  <c r="Y26" i="36"/>
  <c r="X18" i="36"/>
  <c r="X26" i="36"/>
  <c r="W18" i="36"/>
  <c r="W26" i="36"/>
  <c r="W28" i="36" s="1"/>
  <c r="AT48" i="36" s="1"/>
  <c r="V18" i="36"/>
  <c r="U18" i="36"/>
  <c r="T18" i="36"/>
  <c r="T26" i="36"/>
  <c r="S18" i="36"/>
  <c r="S26" i="36"/>
  <c r="S28" i="36" s="1"/>
  <c r="R18" i="36"/>
  <c r="R26" i="36"/>
  <c r="Q18" i="36"/>
  <c r="P18" i="36"/>
  <c r="P26" i="36"/>
  <c r="O18" i="36"/>
  <c r="N18" i="36"/>
  <c r="N26" i="36" s="1"/>
  <c r="M18" i="36"/>
  <c r="L18" i="36"/>
  <c r="L26" i="36"/>
  <c r="K18" i="36"/>
  <c r="K26" i="36"/>
  <c r="K29" i="36" s="1"/>
  <c r="J18" i="36"/>
  <c r="I18" i="36"/>
  <c r="I26" i="36" s="1"/>
  <c r="H18" i="36"/>
  <c r="H26" i="36" s="1"/>
  <c r="G18" i="36"/>
  <c r="F18" i="36"/>
  <c r="F26" i="36" s="1"/>
  <c r="E18" i="36"/>
  <c r="E26" i="36" s="1"/>
  <c r="F13" i="34"/>
  <c r="E13" i="34"/>
  <c r="AP26" i="36"/>
  <c r="AB26" i="36"/>
  <c r="AW26" i="36"/>
  <c r="V26" i="36"/>
  <c r="V28" i="36" s="1"/>
  <c r="AJ26" i="36"/>
  <c r="AI26" i="36"/>
  <c r="AI28" i="36" s="1"/>
  <c r="AI29" i="36" s="1"/>
  <c r="K28" i="36"/>
  <c r="AF28" i="36"/>
  <c r="H28" i="36"/>
  <c r="AJ28" i="36"/>
  <c r="AJ29" i="36"/>
  <c r="AP28" i="36"/>
  <c r="AP29" i="36"/>
  <c r="G28" i="36"/>
  <c r="N32" i="36" s="1"/>
  <c r="P28" i="36"/>
  <c r="P29" i="36"/>
  <c r="S29" i="36"/>
  <c r="Y28" i="36"/>
  <c r="Y29" i="36"/>
  <c r="T28" i="36"/>
  <c r="T29" i="36"/>
  <c r="AE28" i="36"/>
  <c r="AK56" i="36" s="1"/>
  <c r="AH26" i="36"/>
  <c r="J26" i="36"/>
  <c r="L28" i="36"/>
  <c r="L29" i="36"/>
  <c r="V29" i="36"/>
  <c r="AT29" i="36"/>
  <c r="X28" i="36"/>
  <c r="AJ49" i="36" s="1"/>
  <c r="AJ37" i="36"/>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Q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AD40" i="36"/>
  <c r="AY40" i="36"/>
  <c r="AX40" i="36"/>
  <c r="AU40" i="36"/>
  <c r="AT40" i="36"/>
  <c r="T40" i="36"/>
  <c r="AQ40" i="36"/>
  <c r="AN40" i="36"/>
  <c r="AM40" i="36"/>
  <c r="BC40" i="36"/>
  <c r="O29" i="36"/>
  <c r="AN44" i="36"/>
  <c r="AC44" i="36"/>
  <c r="AI44" i="36"/>
  <c r="AG44" i="36"/>
  <c r="AD44" i="36"/>
  <c r="AB44" i="36"/>
  <c r="Z44" i="36"/>
  <c r="AW44" i="36"/>
  <c r="W33" i="36"/>
  <c r="AM33" i="36"/>
  <c r="Z33" i="36"/>
  <c r="AW33" i="36"/>
  <c r="AL49" i="36"/>
  <c r="AK49" i="36"/>
  <c r="AF49" i="36"/>
  <c r="BC49" i="36"/>
  <c r="AZ49" i="36"/>
  <c r="AB49" i="36"/>
  <c r="AT49" i="36"/>
  <c r="AS49" i="36"/>
  <c r="AX48" i="36"/>
  <c r="AW48" i="36"/>
  <c r="X48" i="36"/>
  <c r="AU48" i="36"/>
  <c r="AI48" i="36"/>
  <c r="AB48" i="36"/>
  <c r="BA48" i="36"/>
  <c r="AP48" i="36"/>
  <c r="AN48" i="36"/>
  <c r="AL48" i="36"/>
  <c r="AH48" i="36"/>
  <c r="AC48" i="36"/>
  <c r="BD48" i="36"/>
  <c r="AZ48" i="36"/>
  <c r="BB48" i="36"/>
  <c r="AD48" i="36"/>
  <c r="AY48"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P32" i="36"/>
  <c r="AW32" i="36"/>
  <c r="AL32" i="36"/>
  <c r="AK32" i="36"/>
  <c r="AJ32" i="36"/>
  <c r="K32" i="36"/>
  <c r="AH32" i="36"/>
  <c r="AG32" i="36"/>
  <c r="AF32" i="36"/>
  <c r="AE32" i="36"/>
  <c r="AD32" i="36"/>
  <c r="AQ32" i="36"/>
  <c r="AB32" i="36"/>
  <c r="AA32" i="36"/>
  <c r="AX32" i="36"/>
  <c r="AV32" i="36"/>
  <c r="AU32" i="36"/>
  <c r="R32" i="36"/>
  <c r="AT32" i="36"/>
  <c r="AS32" i="36"/>
  <c r="AR32" i="36"/>
  <c r="Q32" i="36"/>
  <c r="J28" i="36"/>
  <c r="G29" i="36"/>
  <c r="AL56" i="36"/>
  <c r="AJ56" i="36"/>
  <c r="AH56" i="36"/>
  <c r="BD56" i="36"/>
  <c r="AF56" i="36"/>
  <c r="BB56" i="36"/>
  <c r="AZ56" i="36"/>
  <c r="AW56" i="36"/>
  <c r="AV56" i="36"/>
  <c r="AT56" i="36"/>
  <c r="AS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K35" i="36"/>
  <c r="AO35" i="36"/>
  <c r="AM35" i="36"/>
  <c r="AH35" i="36"/>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c r="BC25" i="34"/>
  <c r="BC26" i="34"/>
  <c r="BB25" i="34"/>
  <c r="BB26" i="34" s="1"/>
  <c r="BA25" i="34"/>
  <c r="BA26" i="34"/>
  <c r="AZ25" i="34"/>
  <c r="AZ26" i="34"/>
  <c r="AY25" i="34"/>
  <c r="AY26" i="34"/>
  <c r="AX25" i="34"/>
  <c r="AX26" i="34" s="1"/>
  <c r="AW25" i="34"/>
  <c r="AV25" i="34"/>
  <c r="AV26" i="34" s="1"/>
  <c r="AU25" i="34"/>
  <c r="AT25" i="34"/>
  <c r="AS25" i="34"/>
  <c r="AR25" i="34"/>
  <c r="AQ25" i="34"/>
  <c r="AP25" i="34"/>
  <c r="AO25" i="34"/>
  <c r="AN25" i="34"/>
  <c r="AN26" i="34" s="1"/>
  <c r="AM25" i="34"/>
  <c r="AL25" i="34"/>
  <c r="AK25" i="34"/>
  <c r="AJ25" i="34"/>
  <c r="AI25" i="34"/>
  <c r="AH25" i="34"/>
  <c r="AG25" i="34"/>
  <c r="AF25" i="34"/>
  <c r="AF26" i="34" s="1"/>
  <c r="AE25" i="34"/>
  <c r="AD25" i="34"/>
  <c r="AC25" i="34"/>
  <c r="AB25" i="34"/>
  <c r="AA25" i="34"/>
  <c r="Z25" i="34"/>
  <c r="Y25" i="34"/>
  <c r="X25" i="34"/>
  <c r="X26" i="34" s="1"/>
  <c r="W25" i="34"/>
  <c r="V25" i="34"/>
  <c r="U25" i="34"/>
  <c r="T25" i="34"/>
  <c r="S25" i="34"/>
  <c r="R25" i="34"/>
  <c r="Q25" i="34"/>
  <c r="P25" i="34"/>
  <c r="O25" i="34"/>
  <c r="N25" i="34"/>
  <c r="M25" i="34"/>
  <c r="L25" i="34"/>
  <c r="K25" i="34"/>
  <c r="J25" i="34"/>
  <c r="I25" i="34"/>
  <c r="I26" i="34" s="1"/>
  <c r="I28" i="34" s="1"/>
  <c r="H25" i="34"/>
  <c r="G25" i="34"/>
  <c r="F25" i="34"/>
  <c r="E25" i="34"/>
  <c r="AW18" i="34"/>
  <c r="AV18" i="34"/>
  <c r="AU18" i="34"/>
  <c r="AT18" i="34"/>
  <c r="AS18" i="34"/>
  <c r="AS26" i="34" s="1"/>
  <c r="AR18" i="34"/>
  <c r="AQ18" i="34"/>
  <c r="AP18" i="34"/>
  <c r="AO18" i="34"/>
  <c r="AN18" i="34"/>
  <c r="AM18" i="34"/>
  <c r="AL18" i="34"/>
  <c r="AK18" i="34"/>
  <c r="AK26" i="34" s="1"/>
  <c r="AJ18" i="34"/>
  <c r="AI18" i="34"/>
  <c r="AH18" i="34"/>
  <c r="AG18" i="34"/>
  <c r="AG26" i="34" s="1"/>
  <c r="AF18" i="34"/>
  <c r="AE18" i="34"/>
  <c r="AD18" i="34"/>
  <c r="AC18" i="34"/>
  <c r="AB18" i="34"/>
  <c r="AA18" i="34"/>
  <c r="Z18" i="34"/>
  <c r="Y18" i="34"/>
  <c r="Y26" i="34" s="1"/>
  <c r="X18" i="34"/>
  <c r="W18" i="34"/>
  <c r="V18" i="34"/>
  <c r="U18" i="34"/>
  <c r="T18" i="34"/>
  <c r="S18" i="34"/>
  <c r="S26" i="34" s="1"/>
  <c r="R18" i="34"/>
  <c r="Q18" i="34"/>
  <c r="Q26" i="34"/>
  <c r="P18" i="34"/>
  <c r="O18" i="34"/>
  <c r="N18" i="34"/>
  <c r="M18" i="34"/>
  <c r="L18" i="34"/>
  <c r="K18" i="34"/>
  <c r="K26" i="34"/>
  <c r="J18" i="34"/>
  <c r="I18" i="34"/>
  <c r="F18" i="34"/>
  <c r="E18" i="34"/>
  <c r="E26" i="34" s="1"/>
  <c r="E28" i="34" s="1"/>
  <c r="I5" i="20"/>
  <c r="J5" i="20"/>
  <c r="G69" i="36" s="1"/>
  <c r="K5" i="20"/>
  <c r="H69" i="36" s="1"/>
  <c r="L5" i="20"/>
  <c r="I69" i="36" s="1"/>
  <c r="M5" i="20"/>
  <c r="J69" i="36"/>
  <c r="N5" i="20"/>
  <c r="K69" i="36" s="1"/>
  <c r="O5" i="20"/>
  <c r="L69" i="36" s="1"/>
  <c r="P5" i="20"/>
  <c r="Q5" i="20"/>
  <c r="N69" i="36"/>
  <c r="R5" i="20"/>
  <c r="O69" i="36"/>
  <c r="S5" i="20"/>
  <c r="P69" i="36"/>
  <c r="T5" i="20"/>
  <c r="Q69" i="36"/>
  <c r="U5" i="20"/>
  <c r="R69" i="36"/>
  <c r="V5" i="20"/>
  <c r="S69" i="36"/>
  <c r="W5" i="20"/>
  <c r="T69" i="36"/>
  <c r="X5" i="20"/>
  <c r="U69" i="36"/>
  <c r="Y5" i="20"/>
  <c r="V69" i="36"/>
  <c r="Z5" i="20"/>
  <c r="W69" i="36"/>
  <c r="AA5" i="20"/>
  <c r="AB5" i="20"/>
  <c r="Y69" i="36" s="1"/>
  <c r="AC5" i="20"/>
  <c r="AD5" i="20"/>
  <c r="AA69" i="36"/>
  <c r="AE5" i="20"/>
  <c r="AB69" i="36"/>
  <c r="AF5" i="20"/>
  <c r="AC69" i="36"/>
  <c r="AG5" i="20"/>
  <c r="AD69" i="36"/>
  <c r="AH5" i="20"/>
  <c r="AE69" i="36"/>
  <c r="AI5" i="20"/>
  <c r="AF69" i="36"/>
  <c r="AJ5" i="20"/>
  <c r="AG69" i="36"/>
  <c r="AK5" i="20"/>
  <c r="AH69" i="36"/>
  <c r="AL5" i="20"/>
  <c r="AI69" i="36"/>
  <c r="AM5" i="20"/>
  <c r="AJ69" i="36"/>
  <c r="AN5" i="20"/>
  <c r="AO5" i="20"/>
  <c r="AL69" i="36" s="1"/>
  <c r="AP5" i="20"/>
  <c r="AM69" i="36" s="1"/>
  <c r="AQ5" i="20"/>
  <c r="AN69" i="36"/>
  <c r="AR5" i="20"/>
  <c r="AO69" i="36" s="1"/>
  <c r="AS5" i="20"/>
  <c r="AP69" i="36" s="1"/>
  <c r="AT5" i="20"/>
  <c r="AQ69" i="36" s="1"/>
  <c r="AU5" i="20"/>
  <c r="AR69" i="36"/>
  <c r="AV5" i="20"/>
  <c r="AS69" i="36" s="1"/>
  <c r="AW5" i="20"/>
  <c r="AT69" i="36" s="1"/>
  <c r="AX5" i="20"/>
  <c r="AU69" i="36" s="1"/>
  <c r="AY5" i="20"/>
  <c r="AZ5" i="20"/>
  <c r="AW69" i="36"/>
  <c r="BA5" i="20"/>
  <c r="BB5" i="20"/>
  <c r="AY69" i="36" s="1"/>
  <c r="BC5" i="20"/>
  <c r="BD5" i="20"/>
  <c r="BA69" i="36"/>
  <c r="BE5" i="20"/>
  <c r="BF5" i="20"/>
  <c r="BC69" i="36" s="1"/>
  <c r="BG5" i="20"/>
  <c r="BD69" i="36" s="1"/>
  <c r="H5" i="20"/>
  <c r="E69" i="36" s="1"/>
  <c r="G11" i="20"/>
  <c r="G10" i="20"/>
  <c r="F71" i="36" s="1"/>
  <c r="G9" i="20"/>
  <c r="I70" i="36" s="1"/>
  <c r="G8" i="20"/>
  <c r="G7" i="20"/>
  <c r="AM67" i="36" s="1"/>
  <c r="G6" i="20"/>
  <c r="AP12" i="20"/>
  <c r="AM87" i="36" s="1"/>
  <c r="AM66" i="36" s="1"/>
  <c r="D34" i="20"/>
  <c r="AY65" i="36"/>
  <c r="AR65" i="36"/>
  <c r="AK65" i="36"/>
  <c r="AD65" i="36"/>
  <c r="W65" i="36"/>
  <c r="P65" i="36"/>
  <c r="I65" i="36"/>
  <c r="AX65" i="36"/>
  <c r="AQ65" i="36"/>
  <c r="AJ65" i="36"/>
  <c r="AC65" i="36"/>
  <c r="V65" i="36"/>
  <c r="O65" i="36"/>
  <c r="H65" i="36"/>
  <c r="BD65" i="36"/>
  <c r="AW65" i="36"/>
  <c r="AP65" i="36"/>
  <c r="AI65" i="36"/>
  <c r="AB65" i="36"/>
  <c r="U65" i="36"/>
  <c r="N65" i="36"/>
  <c r="G65" i="36"/>
  <c r="BC65" i="36"/>
  <c r="AV65" i="36"/>
  <c r="AO65" i="36"/>
  <c r="AH65" i="36"/>
  <c r="AA65" i="36"/>
  <c r="T65" i="36"/>
  <c r="M65" i="36"/>
  <c r="F65" i="36"/>
  <c r="BB65" i="36"/>
  <c r="AU65" i="36"/>
  <c r="AN65" i="36"/>
  <c r="AG65" i="36"/>
  <c r="Z65" i="36"/>
  <c r="S65" i="36"/>
  <c r="L65" i="36"/>
  <c r="E65" i="36"/>
  <c r="AL65" i="36"/>
  <c r="K65" i="36"/>
  <c r="J65" i="36"/>
  <c r="X65" i="36"/>
  <c r="AS65" i="36"/>
  <c r="AF65" i="36"/>
  <c r="AT65" i="36"/>
  <c r="BA65" i="36"/>
  <c r="AE65" i="36"/>
  <c r="AZ65" i="36"/>
  <c r="Y65" i="36"/>
  <c r="R65" i="36"/>
  <c r="AM65" i="36"/>
  <c r="Q65" i="36"/>
  <c r="AX69" i="34"/>
  <c r="AX69" i="36"/>
  <c r="BA67" i="36"/>
  <c r="AT67" i="36"/>
  <c r="AF67" i="36"/>
  <c r="AZ67" i="36"/>
  <c r="AS67" i="36"/>
  <c r="AE67" i="36"/>
  <c r="AR67" i="36"/>
  <c r="AK67" i="36"/>
  <c r="W67" i="36"/>
  <c r="AQ67" i="36"/>
  <c r="AJ67" i="36"/>
  <c r="V67" i="36"/>
  <c r="AP67" i="36"/>
  <c r="AI67" i="36"/>
  <c r="U67" i="36"/>
  <c r="M67" i="36"/>
  <c r="AH67" i="36"/>
  <c r="BB67" i="36"/>
  <c r="AA67" i="36"/>
  <c r="E67" i="36"/>
  <c r="S67" i="36"/>
  <c r="AV69" i="34"/>
  <c r="AV69" i="36"/>
  <c r="M69" i="34"/>
  <c r="M69" i="36"/>
  <c r="F69" i="36"/>
  <c r="AX68" i="36"/>
  <c r="AQ68" i="36"/>
  <c r="AJ68" i="36"/>
  <c r="AC68" i="36"/>
  <c r="V68" i="36"/>
  <c r="O68" i="36"/>
  <c r="H68" i="36"/>
  <c r="AZ68" i="36"/>
  <c r="BD68" i="36"/>
  <c r="AW68" i="36"/>
  <c r="AP68" i="36"/>
  <c r="AI68" i="36"/>
  <c r="AB68" i="36"/>
  <c r="U68" i="36"/>
  <c r="N68" i="36"/>
  <c r="G68" i="36"/>
  <c r="AL68" i="36"/>
  <c r="J68" i="36"/>
  <c r="BC68" i="36"/>
  <c r="AV68" i="36"/>
  <c r="AO68" i="36"/>
  <c r="AH68" i="36"/>
  <c r="AA68" i="36"/>
  <c r="T68" i="36"/>
  <c r="M68" i="36"/>
  <c r="F68" i="36"/>
  <c r="X68" i="36"/>
  <c r="BB68" i="36"/>
  <c r="AU68" i="36"/>
  <c r="AN68" i="36"/>
  <c r="AG68" i="36"/>
  <c r="Z68" i="36"/>
  <c r="S68" i="36"/>
  <c r="L68" i="36"/>
  <c r="E68" i="36"/>
  <c r="AE68" i="36"/>
  <c r="BA68" i="36"/>
  <c r="AT68" i="36"/>
  <c r="AM68" i="36"/>
  <c r="AF68" i="36"/>
  <c r="Y68" i="36"/>
  <c r="R68" i="36"/>
  <c r="K68" i="36"/>
  <c r="AS68" i="36"/>
  <c r="Q68" i="36"/>
  <c r="AK68" i="36"/>
  <c r="AD68" i="36"/>
  <c r="I68" i="36"/>
  <c r="AY68" i="36"/>
  <c r="W68" i="36"/>
  <c r="P68" i="36"/>
  <c r="AR68" i="36"/>
  <c r="AA26" i="34"/>
  <c r="AO26" i="34"/>
  <c r="BC71" i="36"/>
  <c r="AO71" i="36"/>
  <c r="T71" i="36"/>
  <c r="M71" i="36"/>
  <c r="V71" i="36"/>
  <c r="AU71" i="36"/>
  <c r="Z71" i="36"/>
  <c r="S71" i="36"/>
  <c r="E71" i="36"/>
  <c r="AT71" i="36"/>
  <c r="Y71" i="36"/>
  <c r="R71" i="36"/>
  <c r="AC71" i="36"/>
  <c r="AS71" i="36"/>
  <c r="X71" i="36"/>
  <c r="Q71" i="36"/>
  <c r="AQ71" i="36"/>
  <c r="O71" i="36"/>
  <c r="AY71" i="36"/>
  <c r="AR71" i="36"/>
  <c r="AD71" i="36"/>
  <c r="W71" i="36"/>
  <c r="I71" i="36"/>
  <c r="AX71" i="36"/>
  <c r="AJ71" i="36"/>
  <c r="H71" i="36"/>
  <c r="AB71" i="36"/>
  <c r="U71" i="36"/>
  <c r="AP71" i="36"/>
  <c r="N71" i="36"/>
  <c r="BD71" i="36"/>
  <c r="G71" i="36"/>
  <c r="AW71" i="36"/>
  <c r="AI71" i="36"/>
  <c r="AZ69" i="34"/>
  <c r="AZ69" i="36"/>
  <c r="X69" i="34"/>
  <c r="X69" i="36"/>
  <c r="AI26" i="34"/>
  <c r="AW26" i="34"/>
  <c r="BB69" i="34"/>
  <c r="BB69" i="36"/>
  <c r="Z69" i="34"/>
  <c r="Z69" i="36"/>
  <c r="AY70" i="36"/>
  <c r="AR70" i="36"/>
  <c r="AK70" i="36"/>
  <c r="P70" i="36"/>
  <c r="AX70" i="36"/>
  <c r="AJ70" i="36"/>
  <c r="AC70" i="36"/>
  <c r="V70" i="36"/>
  <c r="H70" i="36"/>
  <c r="R70" i="36"/>
  <c r="AW70" i="36"/>
  <c r="AP70" i="36"/>
  <c r="AI70" i="36"/>
  <c r="U70" i="36"/>
  <c r="G70" i="36"/>
  <c r="BC70" i="36"/>
  <c r="AV70" i="36"/>
  <c r="AO70" i="36"/>
  <c r="AA70" i="36"/>
  <c r="M70" i="36"/>
  <c r="AT70" i="36"/>
  <c r="BB70" i="36"/>
  <c r="AU70" i="36"/>
  <c r="AG70" i="36"/>
  <c r="S70" i="36"/>
  <c r="E70" i="36"/>
  <c r="AF70" i="36"/>
  <c r="K70" i="36"/>
  <c r="AS70" i="36"/>
  <c r="AZ70" i="36"/>
  <c r="J70" i="36"/>
  <c r="AL70" i="36"/>
  <c r="AZ72" i="36"/>
  <c r="AS72" i="36"/>
  <c r="AL72" i="36"/>
  <c r="AE72" i="36"/>
  <c r="X72" i="36"/>
  <c r="Q72" i="36"/>
  <c r="J72" i="36"/>
  <c r="L72" i="36"/>
  <c r="AY72" i="36"/>
  <c r="AR72" i="36"/>
  <c r="AK72" i="36"/>
  <c r="AD72" i="36"/>
  <c r="W72" i="36"/>
  <c r="P72" i="36"/>
  <c r="I72" i="36"/>
  <c r="E72" i="36"/>
  <c r="AX72" i="36"/>
  <c r="AQ72" i="36"/>
  <c r="AJ72" i="36"/>
  <c r="AC72" i="36"/>
  <c r="V72" i="36"/>
  <c r="O72" i="36"/>
  <c r="H72" i="36"/>
  <c r="AG72" i="36"/>
  <c r="BD72" i="36"/>
  <c r="AW72" i="36"/>
  <c r="AP72" i="36"/>
  <c r="AI72" i="36"/>
  <c r="AB72" i="36"/>
  <c r="U72" i="36"/>
  <c r="N72" i="36"/>
  <c r="G72" i="36"/>
  <c r="BB72" i="36"/>
  <c r="AN72" i="36"/>
  <c r="Z72" i="36"/>
  <c r="BC72" i="36"/>
  <c r="AV72" i="36"/>
  <c r="AO72" i="36"/>
  <c r="AH72" i="36"/>
  <c r="AA72" i="36"/>
  <c r="T72" i="36"/>
  <c r="M72" i="36"/>
  <c r="F72" i="36"/>
  <c r="AU72" i="36"/>
  <c r="S72" i="36"/>
  <c r="Y72" i="36"/>
  <c r="AT72" i="36"/>
  <c r="R72" i="36"/>
  <c r="K72" i="36"/>
  <c r="BA72" i="36"/>
  <c r="AM72" i="36"/>
  <c r="AF72" i="36"/>
  <c r="AK69" i="34"/>
  <c r="AK69" i="36"/>
  <c r="AQ26" i="34"/>
  <c r="F26" i="34"/>
  <c r="F28" i="34" s="1"/>
  <c r="J26" i="34"/>
  <c r="N26" i="34"/>
  <c r="P26" i="34"/>
  <c r="P28" i="34" s="1"/>
  <c r="R26" i="34"/>
  <c r="V26" i="34"/>
  <c r="Z26" i="34"/>
  <c r="AD26" i="34"/>
  <c r="AD28" i="34" s="1"/>
  <c r="AH26" i="34"/>
  <c r="AL26" i="34"/>
  <c r="AP26" i="34"/>
  <c r="AP28" i="34"/>
  <c r="AT26" i="34"/>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O29" i="34" s="1"/>
  <c r="O28" i="34"/>
  <c r="U26" i="34"/>
  <c r="W26" i="34"/>
  <c r="AC26" i="34"/>
  <c r="AC28" i="34" s="1"/>
  <c r="AE26" i="34"/>
  <c r="AM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X76" i="34" s="1"/>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L28" i="34" s="1"/>
  <c r="T26" i="34"/>
  <c r="AB26" i="34"/>
  <c r="AJ26" i="34"/>
  <c r="AR26" i="34"/>
  <c r="AR28" i="34" s="1"/>
  <c r="AR29" i="34" s="1"/>
  <c r="P67" i="34"/>
  <c r="AC67" i="34"/>
  <c r="AP67" i="34"/>
  <c r="BB67" i="34"/>
  <c r="N69" i="34"/>
  <c r="P72" i="34"/>
  <c r="AE72" i="34"/>
  <c r="AT72" i="34"/>
  <c r="AM87" i="34"/>
  <c r="AM66" i="34"/>
  <c r="AM76" i="34" s="1"/>
  <c r="AW69" i="34"/>
  <c r="AO69" i="34"/>
  <c r="AG69" i="34"/>
  <c r="Y69" i="34"/>
  <c r="Q69" i="34"/>
  <c r="E67" i="34"/>
  <c r="R67" i="34"/>
  <c r="AD67" i="34"/>
  <c r="AR67" i="34"/>
  <c r="BD67" i="34"/>
  <c r="AP69" i="34"/>
  <c r="R72" i="34"/>
  <c r="AF72" i="34"/>
  <c r="AV72" i="34"/>
  <c r="F67" i="34"/>
  <c r="T67" i="34"/>
  <c r="AF67" i="34"/>
  <c r="AS67"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J28" i="34"/>
  <c r="J29" i="34" s="1"/>
  <c r="R28" i="34"/>
  <c r="R29" i="34"/>
  <c r="AH28" i="34"/>
  <c r="U28" i="34"/>
  <c r="U29" i="34" s="1"/>
  <c r="Q28" i="34"/>
  <c r="Y28" i="34"/>
  <c r="Y29" i="34" s="1"/>
  <c r="AG28" i="34"/>
  <c r="AO28" i="34"/>
  <c r="AW28" i="34"/>
  <c r="N28" i="34"/>
  <c r="N29" i="34"/>
  <c r="V28" i="34"/>
  <c r="AL28" i="34"/>
  <c r="AL29" i="34"/>
  <c r="AT28" i="34"/>
  <c r="AT29" i="34"/>
  <c r="T28" i="34"/>
  <c r="T29" i="34" s="1"/>
  <c r="AB28" i="34"/>
  <c r="AB29" i="34" s="1"/>
  <c r="AJ28" i="34"/>
  <c r="AJ29" i="34" s="1"/>
  <c r="W28" i="34"/>
  <c r="W29" i="34" s="1"/>
  <c r="AE28" i="34"/>
  <c r="AE29" i="34" s="1"/>
  <c r="AM28" i="34"/>
  <c r="AM29" i="34" s="1"/>
  <c r="AU28" i="34"/>
  <c r="AU29" i="34" s="1"/>
  <c r="Z28" i="34"/>
  <c r="AK51" i="34" s="1"/>
  <c r="M28" i="34"/>
  <c r="M29" i="34"/>
  <c r="K28" i="34"/>
  <c r="K29" i="34"/>
  <c r="S28" i="34"/>
  <c r="S29" i="34" s="1"/>
  <c r="AA28" i="34"/>
  <c r="AI28" i="34"/>
  <c r="AQ28" i="34"/>
  <c r="AQ29" i="34"/>
  <c r="AQ12" i="20"/>
  <c r="AN87" i="36"/>
  <c r="AN66" i="36" s="1"/>
  <c r="BF12" i="20"/>
  <c r="BC87" i="36"/>
  <c r="BC66" i="36"/>
  <c r="BD12" i="20"/>
  <c r="BA87" i="36"/>
  <c r="BA66" i="36" s="1"/>
  <c r="D78" i="20"/>
  <c r="B31" i="20" s="1"/>
  <c r="BG12" i="20"/>
  <c r="BD87" i="36"/>
  <c r="BD66" i="36"/>
  <c r="BE12" i="20"/>
  <c r="BB87" i="36"/>
  <c r="BB66" i="36" s="1"/>
  <c r="BC12" i="20"/>
  <c r="AZ87" i="36" s="1"/>
  <c r="AZ66" i="36" s="1"/>
  <c r="BA12" i="20"/>
  <c r="AX87" i="36"/>
  <c r="AX66" i="36" s="1"/>
  <c r="AY12" i="20"/>
  <c r="AV87" i="36" s="1"/>
  <c r="AV66" i="36" s="1"/>
  <c r="AW12" i="20"/>
  <c r="AT87" i="36" s="1"/>
  <c r="AT66" i="36" s="1"/>
  <c r="AT76" i="36" s="1"/>
  <c r="AU12" i="20"/>
  <c r="AR87" i="34" s="1"/>
  <c r="AR66" i="34" s="1"/>
  <c r="AR76" i="34" s="1"/>
  <c r="AS12" i="20"/>
  <c r="AP87" i="36"/>
  <c r="AP66" i="36" s="1"/>
  <c r="AP76" i="36" s="1"/>
  <c r="BB12" i="20"/>
  <c r="AY87" i="36"/>
  <c r="AY66" i="36"/>
  <c r="AZ12" i="20"/>
  <c r="AW87" i="36"/>
  <c r="AW66" i="36" s="1"/>
  <c r="AX12" i="20"/>
  <c r="AU87" i="36" s="1"/>
  <c r="AU66" i="36" s="1"/>
  <c r="AV12" i="20"/>
  <c r="AS87" i="36"/>
  <c r="AS66" i="36" s="1"/>
  <c r="AS76" i="36" s="1"/>
  <c r="AT12" i="20"/>
  <c r="AQ87" i="36" s="1"/>
  <c r="AQ66" i="36" s="1"/>
  <c r="AR12" i="20"/>
  <c r="AO87" i="36" s="1"/>
  <c r="AO66" i="36" s="1"/>
  <c r="AZ87" i="34"/>
  <c r="AZ66" i="34" s="1"/>
  <c r="AZ76" i="34" s="1"/>
  <c r="BD87" i="34"/>
  <c r="BD66" i="34"/>
  <c r="BD76" i="34" s="1"/>
  <c r="AS87" i="34"/>
  <c r="AS66" i="34" s="1"/>
  <c r="AS76" i="34" s="1"/>
  <c r="AP87" i="34"/>
  <c r="AP66" i="34"/>
  <c r="AP76" i="34" s="1"/>
  <c r="AU87" i="34"/>
  <c r="AU66" i="34" s="1"/>
  <c r="AU76" i="34" s="1"/>
  <c r="BA87" i="34"/>
  <c r="BA66" i="34" s="1"/>
  <c r="BA76" i="34" s="1"/>
  <c r="AW87" i="34"/>
  <c r="AW66" i="34"/>
  <c r="AW76" i="34" s="1"/>
  <c r="AT87" i="34"/>
  <c r="AT66" i="34" s="1"/>
  <c r="AT76" i="34" s="1"/>
  <c r="BC87" i="34"/>
  <c r="BC66" i="34"/>
  <c r="BC76" i="34" s="1"/>
  <c r="AO87" i="34"/>
  <c r="AO66" i="34" s="1"/>
  <c r="AO76" i="34" s="1"/>
  <c r="BB87" i="34"/>
  <c r="BB66" i="34"/>
  <c r="BB76" i="34" s="1"/>
  <c r="AY87" i="34"/>
  <c r="AY66" i="34" s="1"/>
  <c r="AY76" i="34" s="1"/>
  <c r="AN87" i="34"/>
  <c r="AN66" i="34" s="1"/>
  <c r="AN76" i="34" s="1"/>
  <c r="AX87" i="34"/>
  <c r="AX66" i="34"/>
  <c r="AB51" i="34"/>
  <c r="AS51" i="34"/>
  <c r="AD51" i="34"/>
  <c r="AU51" i="34"/>
  <c r="AF51" i="34"/>
  <c r="AO51" i="34"/>
  <c r="AQ51" i="34"/>
  <c r="AA51"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K56" i="34"/>
  <c r="AM56" i="34"/>
  <c r="AV56" i="34"/>
  <c r="AX56" i="34"/>
  <c r="AH56" i="34"/>
  <c r="AJ56"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c r="D38" i="20" s="1"/>
  <c r="D39" i="20" s="1"/>
  <c r="D40" i="20" s="1"/>
  <c r="D41" i="20" s="1"/>
  <c r="D42" i="20" s="1"/>
  <c r="D43" i="20" s="1"/>
  <c r="D44" i="20" s="1"/>
  <c r="H12" i="20"/>
  <c r="I12" i="20"/>
  <c r="F87" i="34" s="1"/>
  <c r="F66" i="34" s="1"/>
  <c r="F87" i="36"/>
  <c r="F66" i="36" s="1"/>
  <c r="J12" i="20"/>
  <c r="G87" i="34" s="1"/>
  <c r="G66" i="34" s="1"/>
  <c r="G87" i="36"/>
  <c r="G66" i="36"/>
  <c r="K12" i="20"/>
  <c r="I69" i="34"/>
  <c r="J69" i="34"/>
  <c r="K69" i="34"/>
  <c r="L69" i="34"/>
  <c r="AV34" i="34" l="1"/>
  <c r="Y34" i="34"/>
  <c r="AY34" i="34"/>
  <c r="AJ34" i="34"/>
  <c r="U34" i="34"/>
  <c r="AN34" i="34"/>
  <c r="Q34" i="34"/>
  <c r="AQ34" i="34"/>
  <c r="AB34" i="34"/>
  <c r="M34" i="34"/>
  <c r="AF34" i="34"/>
  <c r="AX34" i="34"/>
  <c r="AI34" i="34"/>
  <c r="T34" i="34"/>
  <c r="BB34" i="34"/>
  <c r="AU34" i="34"/>
  <c r="X34" i="34"/>
  <c r="AP34" i="34"/>
  <c r="AA34" i="34"/>
  <c r="L34" i="34"/>
  <c r="AT34" i="34"/>
  <c r="AM34" i="34"/>
  <c r="P34" i="34"/>
  <c r="AH34" i="34"/>
  <c r="S34" i="34"/>
  <c r="BA34" i="34"/>
  <c r="AL34" i="34"/>
  <c r="AE34" i="34"/>
  <c r="AW34" i="34"/>
  <c r="Z34" i="34"/>
  <c r="K34" i="34"/>
  <c r="AS34" i="34"/>
  <c r="AD34" i="34"/>
  <c r="W34" i="34"/>
  <c r="AO34" i="34"/>
  <c r="R34" i="34"/>
  <c r="AZ34" i="34"/>
  <c r="AK34" i="34"/>
  <c r="V34" i="34"/>
  <c r="O34" i="34"/>
  <c r="AG34" i="34"/>
  <c r="J34" i="34"/>
  <c r="AR34" i="34"/>
  <c r="AC34" i="34"/>
  <c r="N34" i="34"/>
  <c r="I29" i="34"/>
  <c r="K31" i="34"/>
  <c r="AK31" i="34"/>
  <c r="Y31" i="34"/>
  <c r="N31" i="34"/>
  <c r="AN31" i="34"/>
  <c r="J31" i="34"/>
  <c r="S31" i="34"/>
  <c r="E29" i="34"/>
  <c r="W30" i="34"/>
  <c r="H30" i="34"/>
  <c r="AP30" i="34"/>
  <c r="S30" i="34"/>
  <c r="AK30" i="34"/>
  <c r="N30" i="34"/>
  <c r="P30" i="34"/>
  <c r="O30" i="34"/>
  <c r="AW30" i="34"/>
  <c r="AH30" i="34"/>
  <c r="K30" i="34"/>
  <c r="AC30" i="34"/>
  <c r="F30" i="34"/>
  <c r="F60" i="34" s="1"/>
  <c r="AM30" i="34"/>
  <c r="AI30" i="34"/>
  <c r="AD30" i="34"/>
  <c r="AS30" i="34"/>
  <c r="G30" i="34"/>
  <c r="AO30" i="34"/>
  <c r="Z30" i="34"/>
  <c r="AR30" i="34"/>
  <c r="U30" i="34"/>
  <c r="AA30" i="34"/>
  <c r="AV30" i="34"/>
  <c r="AG30" i="34"/>
  <c r="R30" i="34"/>
  <c r="AJ30" i="34"/>
  <c r="M30" i="34"/>
  <c r="I30" i="34"/>
  <c r="AX30" i="34"/>
  <c r="E62" i="34"/>
  <c r="AN30" i="34"/>
  <c r="Y30" i="34"/>
  <c r="J30" i="34"/>
  <c r="AB30" i="34"/>
  <c r="AT30" i="34"/>
  <c r="AU30" i="34"/>
  <c r="AF30" i="34"/>
  <c r="Q30" i="34"/>
  <c r="AQ30" i="34"/>
  <c r="T30" i="34"/>
  <c r="AL30" i="34"/>
  <c r="X30" i="34"/>
  <c r="L30" i="34"/>
  <c r="AE30" i="34"/>
  <c r="V30" i="34"/>
  <c r="R31" i="34"/>
  <c r="AV31" i="34"/>
  <c r="AA31" i="34"/>
  <c r="Z31" i="34"/>
  <c r="AO31" i="34"/>
  <c r="G31" i="34"/>
  <c r="AD31" i="34"/>
  <c r="L31" i="34"/>
  <c r="AI31" i="34"/>
  <c r="H26" i="34"/>
  <c r="AH31" i="34"/>
  <c r="AW31" i="34"/>
  <c r="O31" i="34"/>
  <c r="AL31" i="34"/>
  <c r="T31" i="34"/>
  <c r="AQ31" i="34"/>
  <c r="V31" i="34"/>
  <c r="AP31" i="34"/>
  <c r="H31" i="34"/>
  <c r="W31" i="34"/>
  <c r="AT31" i="34"/>
  <c r="AB31" i="34"/>
  <c r="AY31" i="34"/>
  <c r="C9" i="34"/>
  <c r="AX31" i="34"/>
  <c r="P31" i="34"/>
  <c r="AE31" i="34"/>
  <c r="M31" i="34"/>
  <c r="AJ31" i="34"/>
  <c r="AG31" i="34"/>
  <c r="AS31" i="34"/>
  <c r="F29" i="34"/>
  <c r="I31" i="34"/>
  <c r="X31" i="34"/>
  <c r="AM31" i="34"/>
  <c r="U31" i="34"/>
  <c r="AR31" i="34"/>
  <c r="Q31" i="34"/>
  <c r="AF31" i="34"/>
  <c r="AU31" i="34"/>
  <c r="AC31" i="34"/>
  <c r="H90" i="34"/>
  <c r="H69" i="34" s="1"/>
  <c r="H87" i="36"/>
  <c r="H66" i="36" s="1"/>
  <c r="H87" i="34"/>
  <c r="H66" i="34" s="1"/>
  <c r="D45" i="20"/>
  <c r="L12" i="20"/>
  <c r="AF54" i="34"/>
  <c r="AQ54" i="34"/>
  <c r="BB54" i="34"/>
  <c r="AW54" i="34"/>
  <c r="AI54" i="34"/>
  <c r="AT54" i="34"/>
  <c r="AO54" i="34"/>
  <c r="AZ54" i="34"/>
  <c r="AL54" i="34"/>
  <c r="AG54" i="34"/>
  <c r="AR54" i="34"/>
  <c r="AD54" i="34"/>
  <c r="AX54" i="34"/>
  <c r="AJ54" i="34"/>
  <c r="BC54" i="34"/>
  <c r="BD54" i="34"/>
  <c r="AP54" i="34"/>
  <c r="BA54" i="34"/>
  <c r="AU54" i="34"/>
  <c r="AV54" i="34"/>
  <c r="AH54" i="34"/>
  <c r="AS54" i="34"/>
  <c r="AM54" i="34"/>
  <c r="AN54" i="34"/>
  <c r="AY54" i="34"/>
  <c r="AK54" i="34"/>
  <c r="AE54" i="34"/>
  <c r="BB55" i="34"/>
  <c r="AV55" i="34"/>
  <c r="AH55" i="34"/>
  <c r="AS55" i="34"/>
  <c r="AT55" i="34"/>
  <c r="AN55" i="34"/>
  <c r="AY55" i="34"/>
  <c r="AK55" i="34"/>
  <c r="AD29" i="34"/>
  <c r="AL55" i="34"/>
  <c r="AF55" i="34"/>
  <c r="AQ55" i="34"/>
  <c r="BC55" i="34"/>
  <c r="AW55" i="34"/>
  <c r="AI55" i="34"/>
  <c r="AU55" i="34"/>
  <c r="AO55" i="34"/>
  <c r="AZ55" i="34"/>
  <c r="AM55" i="34"/>
  <c r="AG55" i="34"/>
  <c r="AR55" i="34"/>
  <c r="AE55" i="34"/>
  <c r="AX55" i="34"/>
  <c r="AJ55" i="34"/>
  <c r="BD55" i="34"/>
  <c r="AP55" i="34"/>
  <c r="BA55" i="34"/>
  <c r="G90" i="34"/>
  <c r="G69" i="34" s="1"/>
  <c r="G76" i="34" s="1"/>
  <c r="F90" i="34"/>
  <c r="F69" i="34" s="1"/>
  <c r="F76" i="34" s="1"/>
  <c r="AO76" i="36"/>
  <c r="AI37" i="34"/>
  <c r="BA37" i="34"/>
  <c r="AL37" i="34"/>
  <c r="W37" i="34"/>
  <c r="AW37" i="34"/>
  <c r="Z37" i="34"/>
  <c r="AA37" i="34"/>
  <c r="AS37" i="34"/>
  <c r="AD37" i="34"/>
  <c r="O37" i="34"/>
  <c r="AO37" i="34"/>
  <c r="R37" i="34"/>
  <c r="S37" i="34"/>
  <c r="AK37" i="34"/>
  <c r="V37" i="34"/>
  <c r="BD37" i="34"/>
  <c r="AG37" i="34"/>
  <c r="AZ37" i="34"/>
  <c r="AC37" i="34"/>
  <c r="N37" i="34"/>
  <c r="AV37" i="34"/>
  <c r="Y37" i="34"/>
  <c r="AR37" i="34"/>
  <c r="U37" i="34"/>
  <c r="BC37" i="34"/>
  <c r="AN37" i="34"/>
  <c r="Q37" i="34"/>
  <c r="AJ37" i="34"/>
  <c r="M37" i="34"/>
  <c r="AU37" i="34"/>
  <c r="AF37" i="34"/>
  <c r="AX37" i="34"/>
  <c r="AY37" i="34"/>
  <c r="AB37" i="34"/>
  <c r="BB37" i="34"/>
  <c r="AM37" i="34"/>
  <c r="X37" i="34"/>
  <c r="AP37" i="34"/>
  <c r="AQ37" i="34"/>
  <c r="T37" i="34"/>
  <c r="AT37" i="34"/>
  <c r="AE37" i="34"/>
  <c r="P37" i="34"/>
  <c r="AH37" i="34"/>
  <c r="AK28" i="34"/>
  <c r="AK29" i="34"/>
  <c r="AS28" i="34"/>
  <c r="AS29" i="34"/>
  <c r="H28" i="34"/>
  <c r="X28" i="34"/>
  <c r="X29" i="34" s="1"/>
  <c r="AF28" i="34"/>
  <c r="AF29" i="34"/>
  <c r="AN28" i="34"/>
  <c r="AN29" i="34"/>
  <c r="AV28" i="34"/>
  <c r="AV29" i="34"/>
  <c r="BC76" i="36"/>
  <c r="E87" i="36"/>
  <c r="E66" i="36" s="1"/>
  <c r="E76" i="36" s="1"/>
  <c r="E87" i="34"/>
  <c r="E66" i="34" s="1"/>
  <c r="E90" i="34"/>
  <c r="E69" i="34" s="1"/>
  <c r="AN32" i="34"/>
  <c r="Y32" i="34"/>
  <c r="J32" i="34"/>
  <c r="AR32" i="34"/>
  <c r="U32" i="34"/>
  <c r="AF32" i="34"/>
  <c r="Q32" i="34"/>
  <c r="AY32" i="34"/>
  <c r="AJ32" i="34"/>
  <c r="M32" i="34"/>
  <c r="AU32" i="34"/>
  <c r="X32" i="34"/>
  <c r="I32" i="34"/>
  <c r="AQ32" i="34"/>
  <c r="AB32" i="34"/>
  <c r="AT32" i="34"/>
  <c r="AM32" i="34"/>
  <c r="P32" i="34"/>
  <c r="AX32" i="34"/>
  <c r="AI32" i="34"/>
  <c r="T32" i="34"/>
  <c r="AL32" i="34"/>
  <c r="AE32" i="34"/>
  <c r="H32" i="34"/>
  <c r="AP32" i="34"/>
  <c r="AA32" i="34"/>
  <c r="L32" i="34"/>
  <c r="AD32" i="34"/>
  <c r="W32" i="34"/>
  <c r="AW32" i="34"/>
  <c r="AH32" i="34"/>
  <c r="S32" i="34"/>
  <c r="AS32" i="34"/>
  <c r="V32" i="34"/>
  <c r="O32" i="34"/>
  <c r="AO32" i="34"/>
  <c r="Z32" i="34"/>
  <c r="K32" i="34"/>
  <c r="AK32" i="34"/>
  <c r="N32" i="34"/>
  <c r="AV32" i="34"/>
  <c r="AG32" i="34"/>
  <c r="R32" i="34"/>
  <c r="AZ32" i="34"/>
  <c r="AC32" i="34"/>
  <c r="AC41" i="34"/>
  <c r="AU41" i="34"/>
  <c r="X41" i="34"/>
  <c r="AH41" i="34"/>
  <c r="AZ41" i="34"/>
  <c r="U41" i="34"/>
  <c r="AM41" i="34"/>
  <c r="AW41" i="34"/>
  <c r="Z41" i="34"/>
  <c r="AR41" i="34"/>
  <c r="BB41" i="34"/>
  <c r="AE41" i="34"/>
  <c r="AO41" i="34"/>
  <c r="R41" i="34"/>
  <c r="AJ41" i="34"/>
  <c r="AT41" i="34"/>
  <c r="W41" i="34"/>
  <c r="AG41" i="34"/>
  <c r="AY41" i="34"/>
  <c r="AB41" i="34"/>
  <c r="AL41" i="34"/>
  <c r="BD41" i="34"/>
  <c r="Y41" i="34"/>
  <c r="AQ41" i="34"/>
  <c r="T41" i="34"/>
  <c r="BA41" i="34"/>
  <c r="AD41" i="34"/>
  <c r="AV41" i="34"/>
  <c r="Q41" i="34"/>
  <c r="AI41" i="34"/>
  <c r="AS41" i="34"/>
  <c r="V41" i="34"/>
  <c r="AN41" i="34"/>
  <c r="AX41" i="34"/>
  <c r="AA41" i="34"/>
  <c r="AK41" i="34"/>
  <c r="BC41" i="34"/>
  <c r="AF41" i="34"/>
  <c r="AP41" i="34"/>
  <c r="S41" i="34"/>
  <c r="AP56" i="34"/>
  <c r="BD56" i="34"/>
  <c r="AS56" i="34"/>
  <c r="AI51" i="34"/>
  <c r="AW51" i="34"/>
  <c r="BC51" i="34"/>
  <c r="BA51" i="34"/>
  <c r="AR87" i="36"/>
  <c r="AR66" i="36" s="1"/>
  <c r="AR76" i="36" s="1"/>
  <c r="L29" i="34"/>
  <c r="AO28" i="36"/>
  <c r="AO29" i="36"/>
  <c r="AA28" i="36"/>
  <c r="M28" i="36"/>
  <c r="M29" i="36"/>
  <c r="AK28" i="36"/>
  <c r="AK29" i="36" s="1"/>
  <c r="AR56" i="34"/>
  <c r="AG56" i="34"/>
  <c r="AU56" i="34"/>
  <c r="AY51" i="34"/>
  <c r="AN51" i="34"/>
  <c r="AL51" i="34"/>
  <c r="AJ51" i="34"/>
  <c r="Q70" i="36"/>
  <c r="L70" i="36"/>
  <c r="F70" i="36"/>
  <c r="AM70" i="36"/>
  <c r="BD70" i="36"/>
  <c r="AQ70" i="36"/>
  <c r="AQ76" i="36" s="1"/>
  <c r="J29" i="36"/>
  <c r="AY35" i="36"/>
  <c r="AW35" i="36"/>
  <c r="AQ35" i="36"/>
  <c r="O35" i="36"/>
  <c r="L35" i="36"/>
  <c r="AC35" i="36"/>
  <c r="AA35" i="36"/>
  <c r="Y35" i="36"/>
  <c r="W35" i="36"/>
  <c r="M35" i="36"/>
  <c r="S35" i="36"/>
  <c r="Q35" i="36"/>
  <c r="AG35" i="36"/>
  <c r="AL35" i="36"/>
  <c r="AD35" i="36"/>
  <c r="AE35" i="36"/>
  <c r="AV35" i="36"/>
  <c r="AT35" i="36"/>
  <c r="AR35" i="36"/>
  <c r="AP35" i="36"/>
  <c r="AN35" i="36"/>
  <c r="BC35" i="36"/>
  <c r="V35" i="36"/>
  <c r="N35" i="36"/>
  <c r="AI35" i="36"/>
  <c r="AZ35" i="36"/>
  <c r="BB35" i="36"/>
  <c r="X35" i="36"/>
  <c r="T35" i="36"/>
  <c r="R35" i="36"/>
  <c r="P35" i="36"/>
  <c r="K35" i="36"/>
  <c r="AF35" i="36"/>
  <c r="AB35" i="36"/>
  <c r="AX35" i="36"/>
  <c r="AS35" i="36"/>
  <c r="AJ35" i="36"/>
  <c r="E29" i="36"/>
  <c r="E28" i="36"/>
  <c r="AZ56" i="34"/>
  <c r="AO56" i="34"/>
  <c r="BC56" i="34"/>
  <c r="AH51" i="34"/>
  <c r="AV51" i="34"/>
  <c r="AT51" i="34"/>
  <c r="AR51" i="34"/>
  <c r="P29" i="34"/>
  <c r="AW28" i="36"/>
  <c r="AW29" i="36"/>
  <c r="AI56" i="34"/>
  <c r="AW56" i="34"/>
  <c r="AL56" i="34"/>
  <c r="AP51" i="34"/>
  <c r="BD51" i="34"/>
  <c r="BB51" i="34"/>
  <c r="AZ51" i="34"/>
  <c r="AQ87" i="34"/>
  <c r="AQ66" i="34" s="1"/>
  <c r="AQ76" i="34" s="1"/>
  <c r="X70" i="36"/>
  <c r="Z70" i="36"/>
  <c r="T70" i="36"/>
  <c r="N70" i="36"/>
  <c r="BA70" i="36"/>
  <c r="BA76" i="36" s="1"/>
  <c r="U35" i="36"/>
  <c r="AH28" i="36"/>
  <c r="AH29" i="36"/>
  <c r="AQ56" i="34"/>
  <c r="AF56" i="34"/>
  <c r="AT56" i="34"/>
  <c r="AX51" i="34"/>
  <c r="AE51" i="34"/>
  <c r="AC51" i="34"/>
  <c r="G29" i="34"/>
  <c r="AC29" i="34"/>
  <c r="Y70" i="36"/>
  <c r="W70" i="36"/>
  <c r="AU35" i="36"/>
  <c r="BD57" i="36"/>
  <c r="AW57" i="36"/>
  <c r="AM57" i="36"/>
  <c r="AL57" i="36"/>
  <c r="BC57" i="36"/>
  <c r="AV57" i="36"/>
  <c r="AK57" i="36"/>
  <c r="BB57" i="36"/>
  <c r="AT57" i="36"/>
  <c r="AJ57" i="36"/>
  <c r="BA57" i="36"/>
  <c r="AS57" i="36"/>
  <c r="AN57" i="36"/>
  <c r="AZ57" i="36"/>
  <c r="AR57" i="36"/>
  <c r="AH57" i="36"/>
  <c r="AX57" i="36"/>
  <c r="AO57" i="36"/>
  <c r="AP57" i="36"/>
  <c r="AI57" i="36"/>
  <c r="AG57" i="36"/>
  <c r="AY57" i="36"/>
  <c r="AU57" i="36"/>
  <c r="AY56" i="34"/>
  <c r="AN56" i="34"/>
  <c r="BB56" i="34"/>
  <c r="AG51" i="34"/>
  <c r="AM51" i="34"/>
  <c r="AV87" i="34"/>
  <c r="AV66" i="34" s="1"/>
  <c r="AV76" i="34" s="1"/>
  <c r="AE70" i="36"/>
  <c r="AN70" i="36"/>
  <c r="AH70" i="36"/>
  <c r="AB70" i="36"/>
  <c r="O70" i="36"/>
  <c r="AD70" i="36"/>
  <c r="BA35" i="36"/>
  <c r="Z35" i="36"/>
  <c r="AR33" i="36"/>
  <c r="AO33" i="36"/>
  <c r="N33" i="36"/>
  <c r="AH33" i="36"/>
  <c r="AZ33" i="36"/>
  <c r="Y33" i="36"/>
  <c r="T33" i="36"/>
  <c r="Q33" i="36"/>
  <c r="AT33" i="36"/>
  <c r="J33" i="36"/>
  <c r="AB33" i="36"/>
  <c r="AV33" i="36"/>
  <c r="AQ33" i="36"/>
  <c r="AN33" i="36"/>
  <c r="AK33" i="36"/>
  <c r="AG33" i="36"/>
  <c r="AY33" i="36"/>
  <c r="X33" i="36"/>
  <c r="S33" i="36"/>
  <c r="P33" i="36"/>
  <c r="M33" i="36"/>
  <c r="I33" i="36"/>
  <c r="AP33" i="36"/>
  <c r="BA33" i="36"/>
  <c r="AJ33" i="36"/>
  <c r="AF33" i="36"/>
  <c r="AX33" i="36"/>
  <c r="U33" i="36"/>
  <c r="AC33" i="36"/>
  <c r="O33" i="36"/>
  <c r="AI33" i="36"/>
  <c r="AD33" i="36"/>
  <c r="V33" i="36"/>
  <c r="AB29" i="36"/>
  <c r="F28" i="36"/>
  <c r="R28" i="36"/>
  <c r="R29" i="36" s="1"/>
  <c r="AK71" i="36"/>
  <c r="AE71" i="36"/>
  <c r="AF71" i="36"/>
  <c r="AG71" i="36"/>
  <c r="AA71" i="36"/>
  <c r="F67" i="36"/>
  <c r="F76" i="36" s="1"/>
  <c r="AN67" i="36"/>
  <c r="AN76" i="36" s="1"/>
  <c r="AW67" i="36"/>
  <c r="AW76" i="36" s="1"/>
  <c r="AX67" i="36"/>
  <c r="AX76" i="36" s="1"/>
  <c r="AY67" i="36"/>
  <c r="AY76" i="36" s="1"/>
  <c r="BC67" i="36"/>
  <c r="AQ56" i="36"/>
  <c r="AX56" i="36"/>
  <c r="AG56" i="36"/>
  <c r="AO32" i="36"/>
  <c r="S32" i="36"/>
  <c r="AY32" i="36"/>
  <c r="AP32" i="36"/>
  <c r="AI32" i="36"/>
  <c r="O32" i="36"/>
  <c r="AE48" i="36"/>
  <c r="AJ48" i="36"/>
  <c r="AQ48" i="36"/>
  <c r="AV48" i="36"/>
  <c r="AU49" i="36"/>
  <c r="AC49" i="36"/>
  <c r="BD49" i="36"/>
  <c r="AM49" i="36"/>
  <c r="AA33" i="36"/>
  <c r="R33" i="36"/>
  <c r="AU29" i="36"/>
  <c r="AC26" i="36"/>
  <c r="AQ28" i="36"/>
  <c r="AQ29" i="36"/>
  <c r="AL71" i="36"/>
  <c r="AM71" i="36"/>
  <c r="AN71" i="36"/>
  <c r="AH71" i="36"/>
  <c r="AG67" i="36"/>
  <c r="AV67" i="36"/>
  <c r="AV76" i="36" s="1"/>
  <c r="BD67" i="36"/>
  <c r="BD76" i="36" s="1"/>
  <c r="AO67" i="36"/>
  <c r="J67" i="36"/>
  <c r="K67" i="36"/>
  <c r="AR56" i="36"/>
  <c r="AY56" i="36"/>
  <c r="AU56" i="36"/>
  <c r="T32" i="36"/>
  <c r="W32" i="36"/>
  <c r="Y32" i="36"/>
  <c r="H32" i="36"/>
  <c r="L32" i="36"/>
  <c r="AM32" i="36"/>
  <c r="BC48" i="36"/>
  <c r="AK48" i="36"/>
  <c r="AR48" i="36"/>
  <c r="Y48" i="36"/>
  <c r="AV49" i="36"/>
  <c r="BA49" i="36"/>
  <c r="AG49" i="36"/>
  <c r="AN49" i="36"/>
  <c r="AU33" i="36"/>
  <c r="AB28" i="36"/>
  <c r="H29" i="36"/>
  <c r="AR44" i="36"/>
  <c r="AL44" i="36"/>
  <c r="BD44" i="36"/>
  <c r="AU44" i="36"/>
  <c r="Y44" i="36"/>
  <c r="T44" i="36"/>
  <c r="AK44" i="36"/>
  <c r="AF44" i="36"/>
  <c r="AY44" i="36"/>
  <c r="AV44" i="36"/>
  <c r="AQ44" i="36"/>
  <c r="BA44" i="36"/>
  <c r="BC44" i="36"/>
  <c r="AA44" i="36"/>
  <c r="X44" i="36"/>
  <c r="AP44" i="36"/>
  <c r="V44" i="36"/>
  <c r="AE44" i="36"/>
  <c r="AT44" i="36"/>
  <c r="AS44" i="36"/>
  <c r="AO44" i="36"/>
  <c r="AJ44" i="36"/>
  <c r="BB44" i="36"/>
  <c r="AX44" i="36"/>
  <c r="U44" i="36"/>
  <c r="AM44" i="36"/>
  <c r="AH44" i="36"/>
  <c r="AZ44" i="36"/>
  <c r="W44" i="36"/>
  <c r="X29" i="36"/>
  <c r="AD28" i="36"/>
  <c r="AD29" i="36" s="1"/>
  <c r="AR28" i="36"/>
  <c r="AR29" i="36"/>
  <c r="BA40" i="36"/>
  <c r="Z40" i="36"/>
  <c r="V40" i="36"/>
  <c r="S40" i="36"/>
  <c r="AL40" i="36"/>
  <c r="AC40" i="36"/>
  <c r="AW40" i="36"/>
  <c r="AS40" i="36"/>
  <c r="AP40" i="36"/>
  <c r="AK40" i="36"/>
  <c r="AZ40" i="36"/>
  <c r="Y40" i="36"/>
  <c r="U40" i="36"/>
  <c r="R40" i="36"/>
  <c r="AJ40" i="36"/>
  <c r="AB40" i="36"/>
  <c r="AV40" i="36"/>
  <c r="AG40" i="36"/>
  <c r="AO40" i="36"/>
  <c r="AI40" i="36"/>
  <c r="BD40" i="36"/>
  <c r="X40" i="36"/>
  <c r="AR40" i="36"/>
  <c r="Q40" i="36"/>
  <c r="AH40" i="36"/>
  <c r="BB40" i="36"/>
  <c r="AA40" i="36"/>
  <c r="W40" i="36"/>
  <c r="AF40" i="36"/>
  <c r="P40" i="36"/>
  <c r="AE40" i="36"/>
  <c r="L67" i="36"/>
  <c r="G67" i="36"/>
  <c r="G76" i="36" s="1"/>
  <c r="H67" i="36"/>
  <c r="I67" i="36"/>
  <c r="Q67" i="36"/>
  <c r="R67" i="36"/>
  <c r="Y49" i="36"/>
  <c r="AY49" i="36"/>
  <c r="AH49" i="36"/>
  <c r="AA49" i="36"/>
  <c r="AE33" i="36"/>
  <c r="I28" i="36"/>
  <c r="N29" i="36"/>
  <c r="N28" i="36"/>
  <c r="AE29" i="36"/>
  <c r="AS26" i="36"/>
  <c r="AZ71" i="36"/>
  <c r="AZ76" i="36" s="1"/>
  <c r="BA71" i="36"/>
  <c r="BB71" i="36"/>
  <c r="BB76" i="36" s="1"/>
  <c r="AV71" i="36"/>
  <c r="T67" i="36"/>
  <c r="N67" i="36"/>
  <c r="O67" i="36"/>
  <c r="P67" i="36"/>
  <c r="X67" i="36"/>
  <c r="Y67" i="36"/>
  <c r="AO56" i="36"/>
  <c r="BA56" i="36"/>
  <c r="AI56" i="36"/>
  <c r="U32" i="36"/>
  <c r="X32" i="36"/>
  <c r="AZ32" i="36"/>
  <c r="I32" i="36"/>
  <c r="M32" i="36"/>
  <c r="AN32" i="36"/>
  <c r="AF48" i="36"/>
  <c r="AM48" i="36"/>
  <c r="AS48" i="36"/>
  <c r="Z48" i="36"/>
  <c r="AW49" i="36"/>
  <c r="AD49" i="36"/>
  <c r="AR49" i="36"/>
  <c r="AO49" i="36"/>
  <c r="K33" i="36"/>
  <c r="AF29" i="36"/>
  <c r="AL29" i="36"/>
  <c r="Q28" i="36"/>
  <c r="Q29" i="36"/>
  <c r="Z49" i="36"/>
  <c r="BB49" i="36"/>
  <c r="AI49" i="36"/>
  <c r="AP49" i="36"/>
  <c r="L33" i="36"/>
  <c r="AG28" i="36"/>
  <c r="AG29" i="36"/>
  <c r="P71" i="36"/>
  <c r="J71" i="36"/>
  <c r="K71" i="36"/>
  <c r="L71" i="36"/>
  <c r="AU67" i="36"/>
  <c r="AU76" i="36" s="1"/>
  <c r="Z67" i="36"/>
  <c r="AB67" i="36"/>
  <c r="AC67" i="36"/>
  <c r="AD67" i="36"/>
  <c r="AL67" i="36"/>
  <c r="W29" i="36"/>
  <c r="AN56" i="36"/>
  <c r="BC56" i="36"/>
  <c r="V32" i="36"/>
  <c r="Z32" i="36"/>
  <c r="AC32" i="36"/>
  <c r="J32" i="36"/>
  <c r="AA48" i="36"/>
  <c r="AG48" i="36"/>
  <c r="AO48" i="36"/>
  <c r="AQ49" i="36"/>
  <c r="AX49" i="36"/>
  <c r="AE49" i="36"/>
  <c r="AS33" i="36"/>
  <c r="AL33" i="36"/>
  <c r="U26" i="36"/>
  <c r="Z28" i="36"/>
  <c r="Z29" i="36"/>
  <c r="AV28" i="36"/>
  <c r="AV29" i="36"/>
  <c r="C9" i="36"/>
  <c r="H76" i="34" l="1"/>
  <c r="H60" i="34"/>
  <c r="E76" i="34"/>
  <c r="G60" i="34"/>
  <c r="E63" i="34"/>
  <c r="E64" i="34" s="1"/>
  <c r="E77" i="34" s="1"/>
  <c r="E80" i="34" s="1"/>
  <c r="E81" i="34" s="1"/>
  <c r="F61" i="34"/>
  <c r="AC51" i="36"/>
  <c r="AF51" i="36"/>
  <c r="AQ51" i="36"/>
  <c r="AI51" i="36"/>
  <c r="AZ51" i="36"/>
  <c r="AV51" i="36"/>
  <c r="AP51" i="36"/>
  <c r="AH51" i="36"/>
  <c r="AB51" i="36"/>
  <c r="BD51" i="36"/>
  <c r="AO51" i="36"/>
  <c r="AG51" i="36"/>
  <c r="AE51" i="36"/>
  <c r="AU51" i="36"/>
  <c r="AN51" i="36"/>
  <c r="BB51" i="36"/>
  <c r="AY51" i="36"/>
  <c r="AL51" i="36"/>
  <c r="BC51" i="36"/>
  <c r="AD51" i="36"/>
  <c r="AX51" i="36"/>
  <c r="AS51" i="36"/>
  <c r="AK51" i="36"/>
  <c r="AT51" i="36"/>
  <c r="AR51" i="36"/>
  <c r="AM51" i="36"/>
  <c r="AJ51" i="36"/>
  <c r="BA51" i="36"/>
  <c r="AA51" i="36"/>
  <c r="AW51" i="36"/>
  <c r="BB57" i="34"/>
  <c r="AN57" i="34"/>
  <c r="AQ57" i="34"/>
  <c r="AT57" i="34"/>
  <c r="AW57" i="34"/>
  <c r="AI57" i="34"/>
  <c r="AL57" i="34"/>
  <c r="AO57" i="34"/>
  <c r="AZ57" i="34"/>
  <c r="BC57" i="34"/>
  <c r="AG57" i="34"/>
  <c r="AR57" i="34"/>
  <c r="AU57" i="34"/>
  <c r="AX57" i="34"/>
  <c r="AJ57" i="34"/>
  <c r="BA57" i="34"/>
  <c r="AM57" i="34"/>
  <c r="AP57" i="34"/>
  <c r="AS57" i="34"/>
  <c r="AS60" i="34" s="1"/>
  <c r="BD57" i="34"/>
  <c r="AH57" i="34"/>
  <c r="AK57" i="34"/>
  <c r="AV57" i="34"/>
  <c r="AY57" i="34"/>
  <c r="D46" i="20"/>
  <c r="M12" i="20"/>
  <c r="I87" i="36"/>
  <c r="I66" i="36" s="1"/>
  <c r="I76" i="36" s="1"/>
  <c r="I87" i="34"/>
  <c r="I66" i="34" s="1"/>
  <c r="I76" i="34" s="1"/>
  <c r="U28" i="36"/>
  <c r="U29" i="36"/>
  <c r="BB49" i="34"/>
  <c r="Z49" i="34"/>
  <c r="AA49" i="34"/>
  <c r="Y49" i="34"/>
  <c r="BA49" i="34"/>
  <c r="AS49" i="34"/>
  <c r="AE49" i="34"/>
  <c r="AW49" i="34"/>
  <c r="AX49" i="34"/>
  <c r="AQ49" i="34"/>
  <c r="AV49" i="34"/>
  <c r="AM49" i="34"/>
  <c r="AG49" i="34"/>
  <c r="AL49" i="34"/>
  <c r="AZ49" i="34"/>
  <c r="AB49" i="34"/>
  <c r="AY49" i="34"/>
  <c r="AO49" i="34"/>
  <c r="BD49" i="34"/>
  <c r="AC49" i="34"/>
  <c r="AP49" i="34"/>
  <c r="BC49" i="34"/>
  <c r="AH49" i="34"/>
  <c r="AT49" i="34"/>
  <c r="AU49" i="34"/>
  <c r="AF49" i="34"/>
  <c r="AN49" i="34"/>
  <c r="AR49" i="34"/>
  <c r="AJ49" i="34"/>
  <c r="AK49" i="34"/>
  <c r="AI49" i="34"/>
  <c r="AD49" i="34"/>
  <c r="AN59" i="36"/>
  <c r="BD59" i="36"/>
  <c r="AU59" i="36"/>
  <c r="AR59" i="36"/>
  <c r="BC59" i="36"/>
  <c r="AT59" i="36"/>
  <c r="AM59" i="36"/>
  <c r="BB59" i="36"/>
  <c r="AS59" i="36"/>
  <c r="AL59" i="36"/>
  <c r="BA59" i="36"/>
  <c r="AP59" i="36"/>
  <c r="AK59" i="36"/>
  <c r="AZ59" i="36"/>
  <c r="AJ59" i="36"/>
  <c r="AY59" i="36"/>
  <c r="AO59" i="36"/>
  <c r="AI59" i="36"/>
  <c r="AW59" i="36"/>
  <c r="AQ59" i="36"/>
  <c r="AX59" i="36"/>
  <c r="AV59" i="36"/>
  <c r="AY33" i="34"/>
  <c r="AJ33" i="34"/>
  <c r="AJ60" i="34" s="1"/>
  <c r="U33" i="34"/>
  <c r="U60" i="34" s="1"/>
  <c r="AM33" i="34"/>
  <c r="AM60" i="34" s="1"/>
  <c r="P33" i="34"/>
  <c r="P60" i="34" s="1"/>
  <c r="AP33" i="34"/>
  <c r="AP60" i="34" s="1"/>
  <c r="AQ33" i="34"/>
  <c r="AB33" i="34"/>
  <c r="M33" i="34"/>
  <c r="M60" i="34" s="1"/>
  <c r="AE33" i="34"/>
  <c r="AW33" i="34"/>
  <c r="AH33" i="34"/>
  <c r="AI33" i="34"/>
  <c r="AI60" i="34" s="1"/>
  <c r="T33" i="34"/>
  <c r="T60" i="34" s="1"/>
  <c r="AT33" i="34"/>
  <c r="AT60" i="34" s="1"/>
  <c r="W33" i="34"/>
  <c r="W60" i="34" s="1"/>
  <c r="AO33" i="34"/>
  <c r="AO60" i="34" s="1"/>
  <c r="Z33" i="34"/>
  <c r="Z60" i="34" s="1"/>
  <c r="AA33" i="34"/>
  <c r="AA60" i="34" s="1"/>
  <c r="L33" i="34"/>
  <c r="L60" i="34" s="1"/>
  <c r="AL33" i="34"/>
  <c r="O33" i="34"/>
  <c r="O60" i="34" s="1"/>
  <c r="AG33" i="34"/>
  <c r="R33" i="34"/>
  <c r="R60" i="34" s="1"/>
  <c r="S33" i="34"/>
  <c r="S60" i="34" s="1"/>
  <c r="BA33" i="34"/>
  <c r="BA60" i="34" s="1"/>
  <c r="AD33" i="34"/>
  <c r="AD60" i="34" s="1"/>
  <c r="AV33" i="34"/>
  <c r="AV60" i="34" s="1"/>
  <c r="Y33" i="34"/>
  <c r="Y60" i="34" s="1"/>
  <c r="J33" i="34"/>
  <c r="J60" i="34" s="1"/>
  <c r="K33" i="34"/>
  <c r="K60" i="34" s="1"/>
  <c r="AS33" i="34"/>
  <c r="V33" i="34"/>
  <c r="V60" i="34" s="1"/>
  <c r="AN33" i="34"/>
  <c r="AN60" i="34" s="1"/>
  <c r="Q33" i="34"/>
  <c r="Q60" i="34" s="1"/>
  <c r="AZ33" i="34"/>
  <c r="AK33" i="34"/>
  <c r="N33" i="34"/>
  <c r="N60" i="34" s="1"/>
  <c r="AF33" i="34"/>
  <c r="AF60" i="34" s="1"/>
  <c r="I33" i="34"/>
  <c r="AR33" i="34"/>
  <c r="AR60" i="34" s="1"/>
  <c r="AC33" i="34"/>
  <c r="AC60" i="34" s="1"/>
  <c r="AU33" i="34"/>
  <c r="AU60" i="34" s="1"/>
  <c r="X33" i="34"/>
  <c r="X60" i="34" s="1"/>
  <c r="AX33" i="34"/>
  <c r="AX60" i="34" s="1"/>
  <c r="BB60" i="34"/>
  <c r="H76" i="36"/>
  <c r="AS28" i="36"/>
  <c r="AS29" i="36"/>
  <c r="AS42" i="36"/>
  <c r="Y42" i="36"/>
  <c r="AI42" i="36"/>
  <c r="BA42" i="36"/>
  <c r="AW42" i="36"/>
  <c r="U42" i="36"/>
  <c r="AO42" i="36"/>
  <c r="BD42" i="36"/>
  <c r="AC42" i="36"/>
  <c r="AV42" i="36"/>
  <c r="AR42" i="36"/>
  <c r="AN42" i="36"/>
  <c r="AH42" i="36"/>
  <c r="AZ42" i="36"/>
  <c r="X42" i="36"/>
  <c r="T42" i="36"/>
  <c r="AM42" i="36"/>
  <c r="AG42" i="36"/>
  <c r="AB42" i="36"/>
  <c r="AU42" i="36"/>
  <c r="AQ42" i="36"/>
  <c r="AF42" i="36"/>
  <c r="BC42" i="36"/>
  <c r="Z42" i="36"/>
  <c r="AT42" i="36"/>
  <c r="AP42" i="36"/>
  <c r="AK42" i="36"/>
  <c r="BB42" i="36"/>
  <c r="AA42" i="36"/>
  <c r="AJ42" i="36"/>
  <c r="AE42" i="36"/>
  <c r="AD42" i="36"/>
  <c r="W42" i="36"/>
  <c r="AY42" i="36"/>
  <c r="V42" i="36"/>
  <c r="AX42" i="36"/>
  <c r="S42" i="36"/>
  <c r="R42" i="36"/>
  <c r="AL42" i="36"/>
  <c r="BD58" i="36"/>
  <c r="AP58" i="36"/>
  <c r="AM58" i="36"/>
  <c r="AV58" i="36"/>
  <c r="AW58" i="36"/>
  <c r="AL58" i="36"/>
  <c r="BC58" i="36"/>
  <c r="AU58" i="36"/>
  <c r="AK58" i="36"/>
  <c r="BB58" i="36"/>
  <c r="AT58" i="36"/>
  <c r="AJ58" i="36"/>
  <c r="BA58" i="36"/>
  <c r="AS58" i="36"/>
  <c r="AI58" i="36"/>
  <c r="AZ58" i="36"/>
  <c r="AR58" i="36"/>
  <c r="AH58" i="36"/>
  <c r="AY58" i="36"/>
  <c r="AQ58" i="36"/>
  <c r="AO58" i="36"/>
  <c r="AX58" i="36"/>
  <c r="AN58" i="36"/>
  <c r="W39" i="36"/>
  <c r="AF39" i="36"/>
  <c r="P39" i="36"/>
  <c r="AH39" i="36"/>
  <c r="BA39" i="36"/>
  <c r="AT39" i="36"/>
  <c r="AQ39" i="36"/>
  <c r="AM39" i="36"/>
  <c r="AG39" i="36"/>
  <c r="AC39" i="36"/>
  <c r="V39" i="36"/>
  <c r="S39" i="36"/>
  <c r="O39" i="36"/>
  <c r="AW39" i="36"/>
  <c r="AX39" i="36"/>
  <c r="X39" i="36"/>
  <c r="BD39" i="36"/>
  <c r="AP39" i="36"/>
  <c r="AL39" i="36"/>
  <c r="BC39" i="36"/>
  <c r="AZ39" i="36"/>
  <c r="AS39" i="36"/>
  <c r="R39" i="36"/>
  <c r="AK39" i="36"/>
  <c r="AE39" i="36"/>
  <c r="AB39" i="36"/>
  <c r="AR39" i="36"/>
  <c r="Q39" i="36"/>
  <c r="Y39" i="36"/>
  <c r="AD39" i="36"/>
  <c r="AA39" i="36"/>
  <c r="AN39" i="36"/>
  <c r="AJ39" i="36"/>
  <c r="AI39" i="36"/>
  <c r="BB39" i="36"/>
  <c r="AU39" i="36"/>
  <c r="Z39" i="36"/>
  <c r="U39" i="36"/>
  <c r="AY39" i="36"/>
  <c r="AV39" i="36"/>
  <c r="T39" i="36"/>
  <c r="AO39" i="36"/>
  <c r="AC28" i="36"/>
  <c r="AC29" i="36" s="1"/>
  <c r="AD30" i="36"/>
  <c r="AO30" i="36"/>
  <c r="AU30" i="36"/>
  <c r="AQ30" i="36"/>
  <c r="AL30" i="36"/>
  <c r="I30" i="36"/>
  <c r="F30" i="36"/>
  <c r="F60" i="36" s="1"/>
  <c r="AX30" i="36"/>
  <c r="W30" i="36"/>
  <c r="S30" i="36"/>
  <c r="N30" i="36"/>
  <c r="AF30" i="36"/>
  <c r="Z30" i="36"/>
  <c r="AT30" i="36"/>
  <c r="AP30" i="36"/>
  <c r="AK30" i="36"/>
  <c r="H30" i="36"/>
  <c r="AC30" i="36"/>
  <c r="AI30" i="36"/>
  <c r="V30" i="36"/>
  <c r="R30" i="36"/>
  <c r="M30" i="36"/>
  <c r="J30" i="36"/>
  <c r="Q30" i="36"/>
  <c r="AW30" i="36"/>
  <c r="AS30" i="36"/>
  <c r="AN30" i="36"/>
  <c r="AH30" i="36"/>
  <c r="AE30" i="36"/>
  <c r="AB30" i="36"/>
  <c r="AV30" i="36"/>
  <c r="AR30" i="36"/>
  <c r="AM30" i="36"/>
  <c r="L30" i="36"/>
  <c r="AG30" i="36"/>
  <c r="T30" i="36"/>
  <c r="E62" i="36"/>
  <c r="P30" i="36"/>
  <c r="G30" i="36"/>
  <c r="O30" i="36"/>
  <c r="K30" i="36"/>
  <c r="AJ30" i="36"/>
  <c r="AA30" i="36"/>
  <c r="Y30" i="36"/>
  <c r="X30" i="36"/>
  <c r="U30" i="36"/>
  <c r="Q38" i="36"/>
  <c r="AK38" i="36"/>
  <c r="AE38" i="36"/>
  <c r="Z38" i="36"/>
  <c r="AQ38" i="36"/>
  <c r="R38" i="36"/>
  <c r="AN38" i="36"/>
  <c r="AJ38" i="36"/>
  <c r="T38" i="36"/>
  <c r="S38" i="36"/>
  <c r="AU38" i="36"/>
  <c r="AP38" i="36"/>
  <c r="P38" i="36"/>
  <c r="AI38" i="36"/>
  <c r="BB38" i="36"/>
  <c r="AY38" i="36"/>
  <c r="W38" i="36"/>
  <c r="AM38" i="36"/>
  <c r="AH38" i="36"/>
  <c r="AD38" i="36"/>
  <c r="AA38" i="36"/>
  <c r="AT38" i="36"/>
  <c r="O38" i="36"/>
  <c r="AG38" i="36"/>
  <c r="BA38" i="36"/>
  <c r="AW38" i="36"/>
  <c r="V38" i="36"/>
  <c r="AL38" i="36"/>
  <c r="AF38" i="36"/>
  <c r="AZ38" i="36"/>
  <c r="AV38" i="36"/>
  <c r="U38" i="36"/>
  <c r="AO38" i="36"/>
  <c r="X38" i="36"/>
  <c r="AX38" i="36"/>
  <c r="AS38" i="36"/>
  <c r="N38" i="36"/>
  <c r="AR38" i="36"/>
  <c r="BD38" i="36"/>
  <c r="BC38" i="36"/>
  <c r="AC38" i="36"/>
  <c r="AB38" i="36"/>
  <c r="Y38" i="36"/>
  <c r="AY60" i="34"/>
  <c r="H29" i="34"/>
  <c r="AS34" i="36"/>
  <c r="R34" i="36"/>
  <c r="AL34" i="36"/>
  <c r="AA34" i="36"/>
  <c r="AY34" i="36"/>
  <c r="U34" i="36"/>
  <c r="AO34" i="36"/>
  <c r="N34" i="36"/>
  <c r="AH34" i="36"/>
  <c r="BA34" i="36"/>
  <c r="AV34" i="36"/>
  <c r="AR34" i="36"/>
  <c r="Q34" i="36"/>
  <c r="AK34" i="36"/>
  <c r="J34" i="36"/>
  <c r="AC34" i="36"/>
  <c r="X34" i="36"/>
  <c r="T34" i="36"/>
  <c r="AN34" i="36"/>
  <c r="M34" i="36"/>
  <c r="AG34" i="36"/>
  <c r="AZ34" i="36"/>
  <c r="AU34" i="36"/>
  <c r="AQ34" i="36"/>
  <c r="P34" i="36"/>
  <c r="AJ34" i="36"/>
  <c r="AF34" i="36"/>
  <c r="AB34" i="36"/>
  <c r="AT34" i="36"/>
  <c r="AX34" i="36"/>
  <c r="O34" i="36"/>
  <c r="AI34" i="36"/>
  <c r="BB34" i="36"/>
  <c r="Y34" i="36"/>
  <c r="Z34" i="36"/>
  <c r="L34" i="36"/>
  <c r="K34" i="36"/>
  <c r="W34" i="36"/>
  <c r="AE34" i="36"/>
  <c r="V34" i="36"/>
  <c r="AD34" i="36"/>
  <c r="S34" i="36"/>
  <c r="AW34" i="36"/>
  <c r="AP34" i="36"/>
  <c r="AM34" i="36"/>
  <c r="AI55" i="36"/>
  <c r="AE55" i="36"/>
  <c r="AT55" i="36"/>
  <c r="AH55" i="36"/>
  <c r="BB55" i="36"/>
  <c r="AS55" i="36"/>
  <c r="AV55" i="36"/>
  <c r="BA55" i="36"/>
  <c r="AP55" i="36"/>
  <c r="AG55" i="36"/>
  <c r="AZ55" i="36"/>
  <c r="AR55" i="36"/>
  <c r="AM55" i="36"/>
  <c r="BD55" i="36"/>
  <c r="AY55" i="36"/>
  <c r="AQ55" i="36"/>
  <c r="AL55" i="36"/>
  <c r="AF55" i="36"/>
  <c r="AX55" i="36"/>
  <c r="AN55" i="36"/>
  <c r="AK55" i="36"/>
  <c r="AO55" i="36"/>
  <c r="AW55" i="36"/>
  <c r="AJ55" i="36"/>
  <c r="BC55" i="36"/>
  <c r="AU55" i="36"/>
  <c r="AQ53" i="36"/>
  <c r="BA53" i="36"/>
  <c r="AP53" i="36"/>
  <c r="AO53" i="36"/>
  <c r="AI53" i="36"/>
  <c r="AD53" i="36"/>
  <c r="AS53" i="36"/>
  <c r="AR53" i="36"/>
  <c r="AH53" i="36"/>
  <c r="AC53" i="36"/>
  <c r="AN53" i="36"/>
  <c r="AG53" i="36"/>
  <c r="AZ53" i="36"/>
  <c r="AM53" i="36"/>
  <c r="BD53" i="36"/>
  <c r="AT53" i="36"/>
  <c r="AL53" i="36"/>
  <c r="AF53" i="36"/>
  <c r="AY53" i="36"/>
  <c r="AK53" i="36"/>
  <c r="BC53" i="36"/>
  <c r="AX53" i="36"/>
  <c r="AJ53" i="36"/>
  <c r="AE53" i="36"/>
  <c r="AW53" i="36"/>
  <c r="AU53" i="36"/>
  <c r="BB53" i="36"/>
  <c r="AV53" i="36"/>
  <c r="BD43" i="36"/>
  <c r="AC43" i="36"/>
  <c r="Y43" i="36"/>
  <c r="U43" i="36"/>
  <c r="AM43" i="36"/>
  <c r="AF43" i="36"/>
  <c r="AZ43" i="36"/>
  <c r="AV43" i="36"/>
  <c r="AR43" i="36"/>
  <c r="AL43" i="36"/>
  <c r="BC43" i="36"/>
  <c r="AB43" i="36"/>
  <c r="X43" i="36"/>
  <c r="T43" i="36"/>
  <c r="AK43" i="36"/>
  <c r="AP43" i="36"/>
  <c r="AA43" i="36"/>
  <c r="W43" i="36"/>
  <c r="S43" i="36"/>
  <c r="AG43" i="36"/>
  <c r="AD43" i="36"/>
  <c r="Z43" i="36"/>
  <c r="V43" i="36"/>
  <c r="AN43" i="36"/>
  <c r="AW43" i="36"/>
  <c r="AU43" i="36"/>
  <c r="AI43" i="36"/>
  <c r="AT43" i="36"/>
  <c r="AE43" i="36"/>
  <c r="AS43" i="36"/>
  <c r="BB43" i="36"/>
  <c r="AQ43" i="36"/>
  <c r="BA43" i="36"/>
  <c r="AO43" i="36"/>
  <c r="AY43" i="36"/>
  <c r="AJ43" i="36"/>
  <c r="AX43" i="36"/>
  <c r="AH43" i="36"/>
  <c r="AR52" i="36"/>
  <c r="AJ52" i="36"/>
  <c r="BB52" i="36"/>
  <c r="AQ52" i="36"/>
  <c r="AY52" i="36"/>
  <c r="AD52" i="36"/>
  <c r="AP52" i="36"/>
  <c r="AI52" i="36"/>
  <c r="BA52" i="36"/>
  <c r="AV52" i="36"/>
  <c r="AO52" i="36"/>
  <c r="AH52" i="36"/>
  <c r="AC52" i="36"/>
  <c r="AU52" i="36"/>
  <c r="AN52" i="36"/>
  <c r="BD52" i="36"/>
  <c r="AX52" i="36"/>
  <c r="AG52" i="36"/>
  <c r="AL52" i="36"/>
  <c r="BC52" i="36"/>
  <c r="AB52" i="36"/>
  <c r="AK52" i="36"/>
  <c r="AF52" i="36"/>
  <c r="AE52" i="36"/>
  <c r="AZ52" i="36"/>
  <c r="AW52" i="36"/>
  <c r="AT52" i="36"/>
  <c r="AS52" i="36"/>
  <c r="AM52" i="36"/>
  <c r="AK60" i="34"/>
  <c r="AE60" i="34"/>
  <c r="AB60" i="34"/>
  <c r="BC60" i="34"/>
  <c r="AI31" i="36"/>
  <c r="H31" i="36"/>
  <c r="AA31" i="36"/>
  <c r="AU31" i="36"/>
  <c r="AQ31" i="36"/>
  <c r="AM31" i="36"/>
  <c r="K31" i="36"/>
  <c r="AE31" i="36"/>
  <c r="AX31" i="36"/>
  <c r="W31" i="36"/>
  <c r="S31" i="36"/>
  <c r="AK31" i="36"/>
  <c r="AH31" i="36"/>
  <c r="G31" i="36"/>
  <c r="Z31" i="36"/>
  <c r="AS31" i="36"/>
  <c r="AP31" i="36"/>
  <c r="M31" i="36"/>
  <c r="J31" i="36"/>
  <c r="AD31" i="36"/>
  <c r="AW31" i="36"/>
  <c r="AT31" i="36"/>
  <c r="R31" i="36"/>
  <c r="AG31" i="36"/>
  <c r="AC31" i="36"/>
  <c r="Y31" i="36"/>
  <c r="V31" i="36"/>
  <c r="AO31" i="36"/>
  <c r="L31" i="36"/>
  <c r="AB31" i="36"/>
  <c r="X31" i="36"/>
  <c r="T31" i="36"/>
  <c r="AN31" i="36"/>
  <c r="U31" i="36"/>
  <c r="O31" i="36"/>
  <c r="I31" i="36"/>
  <c r="Q31" i="36"/>
  <c r="AF31" i="36"/>
  <c r="P31" i="36"/>
  <c r="N31" i="36"/>
  <c r="AY31" i="36"/>
  <c r="AV31" i="36"/>
  <c r="AL31" i="36"/>
  <c r="AJ31" i="36"/>
  <c r="AR31" i="36"/>
  <c r="I60" i="34"/>
  <c r="I29" i="36"/>
  <c r="F29" i="36"/>
  <c r="AM76" i="36"/>
  <c r="AA29" i="36"/>
  <c r="AW60" i="34"/>
  <c r="AL60" i="34"/>
  <c r="BD60" i="34"/>
  <c r="T60" i="36" l="1"/>
  <c r="AG60" i="34"/>
  <c r="AQ60" i="34"/>
  <c r="F62" i="34"/>
  <c r="G61" i="34" s="1"/>
  <c r="F63" i="34"/>
  <c r="F64" i="34" s="1"/>
  <c r="F77" i="34" s="1"/>
  <c r="F80" i="34" s="1"/>
  <c r="F81" i="34" s="1"/>
  <c r="AH60" i="34"/>
  <c r="AZ60" i="34"/>
  <c r="AZ60" i="36"/>
  <c r="D47" i="20"/>
  <c r="N12" i="20"/>
  <c r="AY60" i="36"/>
  <c r="N60" i="36"/>
  <c r="AU60" i="36"/>
  <c r="AP46" i="36"/>
  <c r="AI46" i="36"/>
  <c r="AE46" i="36"/>
  <c r="AX46" i="36"/>
  <c r="AO46" i="36"/>
  <c r="AO60" i="36" s="1"/>
  <c r="AH46" i="36"/>
  <c r="AH60" i="36" s="1"/>
  <c r="BA46" i="36"/>
  <c r="BA60" i="36" s="1"/>
  <c r="Z46" i="36"/>
  <c r="AN46" i="36"/>
  <c r="AN60" i="36" s="1"/>
  <c r="AG46" i="36"/>
  <c r="AG60" i="36" s="1"/>
  <c r="AC46" i="36"/>
  <c r="AC60" i="36" s="1"/>
  <c r="AU46" i="36"/>
  <c r="AM46" i="36"/>
  <c r="AM60" i="36" s="1"/>
  <c r="W46" i="36"/>
  <c r="W60" i="36" s="1"/>
  <c r="AZ46" i="36"/>
  <c r="AW46" i="36"/>
  <c r="AS46" i="36"/>
  <c r="X46" i="36"/>
  <c r="BD46" i="36"/>
  <c r="AB46" i="36"/>
  <c r="Y46" i="36"/>
  <c r="Y60" i="36" s="1"/>
  <c r="AD46" i="36"/>
  <c r="AL46" i="36"/>
  <c r="AL60" i="36" s="1"/>
  <c r="AF46" i="36"/>
  <c r="AY46" i="36"/>
  <c r="AT46" i="36"/>
  <c r="AR46" i="36"/>
  <c r="AR60" i="36" s="1"/>
  <c r="AK46" i="36"/>
  <c r="AK60" i="36" s="1"/>
  <c r="BB46" i="36"/>
  <c r="BB60" i="36" s="1"/>
  <c r="AA46" i="36"/>
  <c r="AA60" i="36" s="1"/>
  <c r="V46" i="36"/>
  <c r="V60" i="36" s="1"/>
  <c r="BC46" i="36"/>
  <c r="AV46" i="36"/>
  <c r="AQ46" i="36"/>
  <c r="AJ46" i="36"/>
  <c r="AJ60" i="36"/>
  <c r="L60" i="36"/>
  <c r="S60" i="36"/>
  <c r="K60" i="36"/>
  <c r="H60" i="36"/>
  <c r="O60" i="36"/>
  <c r="Q60" i="36"/>
  <c r="AF60" i="36"/>
  <c r="G60" i="36"/>
  <c r="J60" i="36"/>
  <c r="U60" i="36"/>
  <c r="P60" i="36"/>
  <c r="AB60" i="36"/>
  <c r="M60" i="36"/>
  <c r="AT60" i="36"/>
  <c r="I60" i="36"/>
  <c r="AP54" i="36"/>
  <c r="AP60" i="36" s="1"/>
  <c r="AO54" i="36"/>
  <c r="AQ54" i="36"/>
  <c r="AQ60" i="36" s="1"/>
  <c r="BB54" i="36"/>
  <c r="AT54" i="36"/>
  <c r="AX54" i="36"/>
  <c r="AX60" i="36" s="1"/>
  <c r="AI54" i="36"/>
  <c r="AI60" i="36" s="1"/>
  <c r="AD54" i="36"/>
  <c r="AD60" i="36" s="1"/>
  <c r="AS54" i="36"/>
  <c r="AS60" i="36" s="1"/>
  <c r="AR54" i="36"/>
  <c r="AH54" i="36"/>
  <c r="BA54" i="36"/>
  <c r="AN54" i="36"/>
  <c r="AG54" i="36"/>
  <c r="AZ54" i="36"/>
  <c r="AM54" i="36"/>
  <c r="BD54" i="36"/>
  <c r="BD60" i="36" s="1"/>
  <c r="AY54" i="36"/>
  <c r="AK54" i="36"/>
  <c r="BC54" i="36"/>
  <c r="AV54" i="36"/>
  <c r="AV60" i="36" s="1"/>
  <c r="AJ54" i="36"/>
  <c r="AF54" i="36"/>
  <c r="AE54" i="36"/>
  <c r="AE60" i="36" s="1"/>
  <c r="AW54" i="36"/>
  <c r="AW60" i="36" s="1"/>
  <c r="AU54" i="36"/>
  <c r="AL54" i="36"/>
  <c r="X60" i="36"/>
  <c r="F61" i="36"/>
  <c r="E63" i="36"/>
  <c r="E64" i="36" s="1"/>
  <c r="E77" i="36" s="1"/>
  <c r="E80" i="36" s="1"/>
  <c r="E81" i="36" s="1"/>
  <c r="R60" i="36"/>
  <c r="Z60" i="36"/>
  <c r="J87" i="34"/>
  <c r="J66" i="34" s="1"/>
  <c r="J76" i="34" s="1"/>
  <c r="J87" i="36"/>
  <c r="J66" i="36" s="1"/>
  <c r="J76" i="36" s="1"/>
  <c r="G62" i="34" l="1"/>
  <c r="H61" i="34" s="1"/>
  <c r="K87" i="34"/>
  <c r="K66" i="34" s="1"/>
  <c r="K76" i="34" s="1"/>
  <c r="K87" i="36"/>
  <c r="K66" i="36" s="1"/>
  <c r="K76" i="36" s="1"/>
  <c r="D48" i="20"/>
  <c r="O12" i="20"/>
  <c r="G62" i="36"/>
  <c r="H61" i="36" s="1"/>
  <c r="F62" i="36"/>
  <c r="G61" i="36" s="1"/>
  <c r="BC60" i="36"/>
  <c r="G63" i="34" l="1"/>
  <c r="G64" i="34" s="1"/>
  <c r="G77" i="34" s="1"/>
  <c r="G80" i="34" s="1"/>
  <c r="G81" i="34" s="1"/>
  <c r="H62" i="34"/>
  <c r="I61" i="34" s="1"/>
  <c r="D49" i="20"/>
  <c r="P12" i="20"/>
  <c r="L87" i="36"/>
  <c r="L66" i="36" s="1"/>
  <c r="L76" i="36" s="1"/>
  <c r="L87" i="34"/>
  <c r="L66" i="34" s="1"/>
  <c r="L76" i="34" s="1"/>
  <c r="G63" i="36"/>
  <c r="G64" i="36" s="1"/>
  <c r="G77" i="36" s="1"/>
  <c r="G80" i="36" s="1"/>
  <c r="H62" i="36"/>
  <c r="I61" i="36" s="1"/>
  <c r="F63" i="36"/>
  <c r="F64" i="36" s="1"/>
  <c r="F77" i="36" s="1"/>
  <c r="F80" i="36" s="1"/>
  <c r="F81" i="36" s="1"/>
  <c r="H63" i="34" l="1"/>
  <c r="H64" i="34" s="1"/>
  <c r="H77" i="34" s="1"/>
  <c r="H80" i="34" s="1"/>
  <c r="H81" i="34" s="1"/>
  <c r="I62" i="34"/>
  <c r="J61" i="34" s="1"/>
  <c r="G81" i="36"/>
  <c r="M87" i="36"/>
  <c r="M66" i="36" s="1"/>
  <c r="M76" i="36" s="1"/>
  <c r="M87" i="34"/>
  <c r="M66" i="34" s="1"/>
  <c r="M76" i="34" s="1"/>
  <c r="I63" i="36"/>
  <c r="I64" i="36" s="1"/>
  <c r="I77" i="36" s="1"/>
  <c r="I80" i="36" s="1"/>
  <c r="I62" i="36"/>
  <c r="J61" i="36" s="1"/>
  <c r="H63" i="36"/>
  <c r="H64" i="36" s="1"/>
  <c r="H77" i="36" s="1"/>
  <c r="H80" i="36" s="1"/>
  <c r="D50" i="20"/>
  <c r="Q12" i="20"/>
  <c r="J62" i="34" l="1"/>
  <c r="K61" i="34" s="1"/>
  <c r="J63" i="34"/>
  <c r="J64" i="34" s="1"/>
  <c r="J77" i="34" s="1"/>
  <c r="J80" i="34" s="1"/>
  <c r="I63" i="34"/>
  <c r="I64" i="34" s="1"/>
  <c r="I77" i="34" s="1"/>
  <c r="I80" i="34" s="1"/>
  <c r="I81" i="34" s="1"/>
  <c r="H81" i="36"/>
  <c r="I81" i="36" s="1"/>
  <c r="N87" i="34"/>
  <c r="N66" i="34" s="1"/>
  <c r="N76" i="34" s="1"/>
  <c r="N87" i="36"/>
  <c r="N66" i="36" s="1"/>
  <c r="N76" i="36" s="1"/>
  <c r="R12" i="20"/>
  <c r="D51" i="20"/>
  <c r="J62" i="36"/>
  <c r="K61" i="36" s="1"/>
  <c r="J81" i="34" l="1"/>
  <c r="K62" i="34"/>
  <c r="L61" i="34" s="1"/>
  <c r="K63" i="34"/>
  <c r="K64" i="34" s="1"/>
  <c r="K77" i="34" s="1"/>
  <c r="K80" i="34" s="1"/>
  <c r="K81" i="34" s="1"/>
  <c r="O87" i="36"/>
  <c r="O66" i="36" s="1"/>
  <c r="O76" i="36" s="1"/>
  <c r="O87" i="34"/>
  <c r="O66" i="34" s="1"/>
  <c r="O76" i="34" s="1"/>
  <c r="K62" i="36"/>
  <c r="L61" i="36" s="1"/>
  <c r="J63" i="36"/>
  <c r="J64" i="36" s="1"/>
  <c r="J77" i="36" s="1"/>
  <c r="J80" i="36" s="1"/>
  <c r="J81" i="36" s="1"/>
  <c r="D52" i="20"/>
  <c r="S12" i="20"/>
  <c r="L62" i="34" l="1"/>
  <c r="M61" i="34" s="1"/>
  <c r="L62" i="36"/>
  <c r="M61" i="36" s="1"/>
  <c r="K63" i="36"/>
  <c r="K64" i="36" s="1"/>
  <c r="K77" i="36" s="1"/>
  <c r="K80" i="36" s="1"/>
  <c r="K81" i="36" s="1"/>
  <c r="P87" i="34"/>
  <c r="P66" i="34" s="1"/>
  <c r="P76" i="34" s="1"/>
  <c r="P87" i="36"/>
  <c r="P66" i="36" s="1"/>
  <c r="P76" i="36" s="1"/>
  <c r="D53" i="20"/>
  <c r="T12" i="20"/>
  <c r="M62" i="34" l="1"/>
  <c r="N61" i="34" s="1"/>
  <c r="L63" i="34"/>
  <c r="L64" i="34" s="1"/>
  <c r="L77" i="34" s="1"/>
  <c r="L80" i="34" s="1"/>
  <c r="L81" i="34" s="1"/>
  <c r="M62" i="36"/>
  <c r="N61" i="36" s="1"/>
  <c r="L63" i="36"/>
  <c r="L64" i="36" s="1"/>
  <c r="L77" i="36" s="1"/>
  <c r="L80" i="36" s="1"/>
  <c r="L81" i="36" s="1"/>
  <c r="Q87" i="34"/>
  <c r="Q66" i="34" s="1"/>
  <c r="Q76" i="34" s="1"/>
  <c r="Q87" i="36"/>
  <c r="Q66" i="36" s="1"/>
  <c r="Q76" i="36" s="1"/>
  <c r="U12" i="20"/>
  <c r="D54" i="20"/>
  <c r="N62" i="34" l="1"/>
  <c r="O61" i="34" s="1"/>
  <c r="N63" i="34"/>
  <c r="N64" i="34" s="1"/>
  <c r="N77" i="34" s="1"/>
  <c r="N80" i="34" s="1"/>
  <c r="M63" i="34"/>
  <c r="M64" i="34" s="1"/>
  <c r="M77" i="34" s="1"/>
  <c r="M80" i="34" s="1"/>
  <c r="M81" i="34" s="1"/>
  <c r="N62" i="36"/>
  <c r="O61" i="36" s="1"/>
  <c r="M63" i="36"/>
  <c r="M64" i="36" s="1"/>
  <c r="M77" i="36" s="1"/>
  <c r="M80" i="36" s="1"/>
  <c r="M81" i="36" s="1"/>
  <c r="D55" i="20"/>
  <c r="V12" i="20"/>
  <c r="R87" i="36"/>
  <c r="R66" i="36" s="1"/>
  <c r="R76" i="36" s="1"/>
  <c r="R87" i="34"/>
  <c r="R66" i="34" s="1"/>
  <c r="R76" i="34" s="1"/>
  <c r="N81" i="34" l="1"/>
  <c r="O62" i="34"/>
  <c r="P61" i="34" s="1"/>
  <c r="O62" i="36"/>
  <c r="P61" i="36" s="1"/>
  <c r="N63" i="36"/>
  <c r="N64" i="36" s="1"/>
  <c r="N77" i="36" s="1"/>
  <c r="N80" i="36" s="1"/>
  <c r="N81" i="36" s="1"/>
  <c r="S87" i="34"/>
  <c r="S66" i="34" s="1"/>
  <c r="S76" i="34" s="1"/>
  <c r="S87" i="36"/>
  <c r="S66" i="36" s="1"/>
  <c r="S76" i="36" s="1"/>
  <c r="D56" i="20"/>
  <c r="W12" i="20"/>
  <c r="O63" i="34" l="1"/>
  <c r="O64" i="34" s="1"/>
  <c r="O77" i="34" s="1"/>
  <c r="O80" i="34" s="1"/>
  <c r="O81" i="34" s="1"/>
  <c r="P62" i="34"/>
  <c r="Q61" i="34" s="1"/>
  <c r="P63" i="34"/>
  <c r="P64" i="34" s="1"/>
  <c r="P77" i="34" s="1"/>
  <c r="P80" i="34" s="1"/>
  <c r="P81" i="34" s="1"/>
  <c r="T87" i="36"/>
  <c r="T66" i="36" s="1"/>
  <c r="T76" i="36" s="1"/>
  <c r="T87" i="34"/>
  <c r="T66" i="34" s="1"/>
  <c r="T76" i="34" s="1"/>
  <c r="P62" i="36"/>
  <c r="Q61" i="36" s="1"/>
  <c r="D57" i="20"/>
  <c r="X12" i="20"/>
  <c r="O63" i="36"/>
  <c r="O64" i="36" s="1"/>
  <c r="O77" i="36" s="1"/>
  <c r="O80" i="36" s="1"/>
  <c r="O81" i="36" s="1"/>
  <c r="P63" i="36" l="1"/>
  <c r="P64" i="36" s="1"/>
  <c r="P77" i="36" s="1"/>
  <c r="P80" i="36" s="1"/>
  <c r="P81" i="36" s="1"/>
  <c r="Q62" i="34"/>
  <c r="R61" i="34" s="1"/>
  <c r="Q63" i="34"/>
  <c r="Q64" i="34" s="1"/>
  <c r="Q77" i="34" s="1"/>
  <c r="Q80" i="34" s="1"/>
  <c r="Q81" i="34" s="1"/>
  <c r="U87" i="36"/>
  <c r="U66" i="36" s="1"/>
  <c r="U76" i="36" s="1"/>
  <c r="U87" i="34"/>
  <c r="U66" i="34" s="1"/>
  <c r="U76" i="34" s="1"/>
  <c r="D58" i="20"/>
  <c r="Y12" i="20"/>
  <c r="Q62" i="36"/>
  <c r="R61" i="36" s="1"/>
  <c r="R62" i="34" l="1"/>
  <c r="S61" i="34" s="1"/>
  <c r="V87" i="34"/>
  <c r="V66" i="34" s="1"/>
  <c r="V76" i="34" s="1"/>
  <c r="V87" i="36"/>
  <c r="V66" i="36" s="1"/>
  <c r="V76" i="36" s="1"/>
  <c r="D59" i="20"/>
  <c r="Z12" i="20"/>
  <c r="R62" i="36"/>
  <c r="S61" i="36" s="1"/>
  <c r="Q63" i="36"/>
  <c r="Q64" i="36" s="1"/>
  <c r="Q77" i="36" s="1"/>
  <c r="Q80" i="36" s="1"/>
  <c r="Q81" i="36" s="1"/>
  <c r="R63" i="34" l="1"/>
  <c r="R64" i="34" s="1"/>
  <c r="R77" i="34" s="1"/>
  <c r="R80" i="34" s="1"/>
  <c r="R81" i="34" s="1"/>
  <c r="R63" i="36"/>
  <c r="R64" i="36" s="1"/>
  <c r="R77" i="36" s="1"/>
  <c r="R80" i="36" s="1"/>
  <c r="R81" i="36" s="1"/>
  <c r="S62" i="34"/>
  <c r="T61" i="34" s="1"/>
  <c r="W87" i="34"/>
  <c r="W66" i="34" s="1"/>
  <c r="W76" i="34" s="1"/>
  <c r="W87" i="36"/>
  <c r="W66" i="36" s="1"/>
  <c r="W76" i="36" s="1"/>
  <c r="D60" i="20"/>
  <c r="AA12" i="20"/>
  <c r="S62" i="36"/>
  <c r="T61" i="36" s="1"/>
  <c r="T62" i="34" l="1"/>
  <c r="U61" i="34" s="1"/>
  <c r="S63" i="34"/>
  <c r="S64" i="34" s="1"/>
  <c r="S77" i="34" s="1"/>
  <c r="S80" i="34" s="1"/>
  <c r="S81" i="34" s="1"/>
  <c r="X87" i="34"/>
  <c r="X66" i="34" s="1"/>
  <c r="X76" i="34" s="1"/>
  <c r="X87" i="36"/>
  <c r="X66" i="36" s="1"/>
  <c r="X76" i="36" s="1"/>
  <c r="S63" i="36"/>
  <c r="S64" i="36" s="1"/>
  <c r="S77" i="36" s="1"/>
  <c r="S80" i="36" s="1"/>
  <c r="S81" i="36" s="1"/>
  <c r="AB12" i="20"/>
  <c r="D61" i="20"/>
  <c r="T62" i="36"/>
  <c r="U61" i="36" s="1"/>
  <c r="T63" i="34" l="1"/>
  <c r="T64" i="34" s="1"/>
  <c r="T77" i="34" s="1"/>
  <c r="T80" i="34" s="1"/>
  <c r="T81" i="34" s="1"/>
  <c r="U62" i="34"/>
  <c r="V61" i="34" s="1"/>
  <c r="U63" i="34"/>
  <c r="U64" i="34" s="1"/>
  <c r="U77" i="34" s="1"/>
  <c r="U80" i="34" s="1"/>
  <c r="U62" i="36"/>
  <c r="V61" i="36" s="1"/>
  <c r="T63" i="36"/>
  <c r="T64" i="36" s="1"/>
  <c r="T77" i="36" s="1"/>
  <c r="T80" i="36" s="1"/>
  <c r="T81" i="36" s="1"/>
  <c r="D62" i="20"/>
  <c r="AC12" i="20"/>
  <c r="Y87" i="34"/>
  <c r="Y66" i="34" s="1"/>
  <c r="Y76" i="34" s="1"/>
  <c r="Y87" i="36"/>
  <c r="Y66" i="36" s="1"/>
  <c r="Y76" i="36" s="1"/>
  <c r="U81" i="34" l="1"/>
  <c r="V62" i="34"/>
  <c r="W61" i="34" s="1"/>
  <c r="V63" i="34"/>
  <c r="V64" i="34" s="1"/>
  <c r="V77" i="34" s="1"/>
  <c r="V80" i="34" s="1"/>
  <c r="Z87" i="36"/>
  <c r="Z66" i="36" s="1"/>
  <c r="Z76" i="36" s="1"/>
  <c r="Z87" i="34"/>
  <c r="Z66" i="34" s="1"/>
  <c r="Z76" i="34" s="1"/>
  <c r="AD12" i="20"/>
  <c r="D63" i="20"/>
  <c r="V62" i="36"/>
  <c r="W61" i="36" s="1"/>
  <c r="U63" i="36"/>
  <c r="U64" i="36" s="1"/>
  <c r="U77" i="36" s="1"/>
  <c r="U80" i="36" s="1"/>
  <c r="U81" i="36" s="1"/>
  <c r="V81" i="34" l="1"/>
  <c r="W62" i="34"/>
  <c r="X61" i="34" s="1"/>
  <c r="D64" i="20"/>
  <c r="AE12" i="20"/>
  <c r="AA87" i="34"/>
  <c r="AA66" i="34" s="1"/>
  <c r="AA76" i="34" s="1"/>
  <c r="AA87" i="36"/>
  <c r="AA66" i="36" s="1"/>
  <c r="AA76" i="36" s="1"/>
  <c r="W62" i="36"/>
  <c r="X61" i="36" s="1"/>
  <c r="V63" i="36"/>
  <c r="V64" i="36" s="1"/>
  <c r="V77" i="36" s="1"/>
  <c r="V80" i="36" s="1"/>
  <c r="V81" i="36" s="1"/>
  <c r="W63" i="34" l="1"/>
  <c r="W64" i="34" s="1"/>
  <c r="W77" i="34" s="1"/>
  <c r="W80" i="34" s="1"/>
  <c r="W81" i="34" s="1"/>
  <c r="X62" i="34"/>
  <c r="Y61" i="34" s="1"/>
  <c r="X63" i="34"/>
  <c r="X64" i="34" s="1"/>
  <c r="X77" i="34" s="1"/>
  <c r="X80" i="34" s="1"/>
  <c r="AB87" i="34"/>
  <c r="AB66" i="34" s="1"/>
  <c r="AB76" i="34" s="1"/>
  <c r="AB87" i="36"/>
  <c r="AB66" i="36" s="1"/>
  <c r="AB76" i="36" s="1"/>
  <c r="D65" i="20"/>
  <c r="AF12" i="20"/>
  <c r="X62" i="36"/>
  <c r="Y61" i="36" s="1"/>
  <c r="W63" i="36"/>
  <c r="W64" i="36" s="1"/>
  <c r="W77" i="36" s="1"/>
  <c r="W80" i="36" s="1"/>
  <c r="W81" i="36" s="1"/>
  <c r="X81" i="34" l="1"/>
  <c r="Y62" i="34"/>
  <c r="Z61" i="34" s="1"/>
  <c r="Y63" i="34"/>
  <c r="Y64" i="34" s="1"/>
  <c r="Y77" i="34" s="1"/>
  <c r="Y80" i="34" s="1"/>
  <c r="Y81" i="34" s="1"/>
  <c r="AC87" i="34"/>
  <c r="AC66" i="34" s="1"/>
  <c r="AC76" i="34" s="1"/>
  <c r="AC87" i="36"/>
  <c r="AC66" i="36" s="1"/>
  <c r="AC76" i="36" s="1"/>
  <c r="D66" i="20"/>
  <c r="AG12" i="20"/>
  <c r="Y62" i="36"/>
  <c r="Z61" i="36" s="1"/>
  <c r="X63" i="36"/>
  <c r="X64" i="36" s="1"/>
  <c r="X77" i="36" s="1"/>
  <c r="X80" i="36" s="1"/>
  <c r="X81" i="36" s="1"/>
  <c r="Z62" i="34" l="1"/>
  <c r="AA61" i="34" s="1"/>
  <c r="AH12" i="20"/>
  <c r="D67" i="20"/>
  <c r="AD87" i="36"/>
  <c r="AD66" i="36" s="1"/>
  <c r="AD76" i="36" s="1"/>
  <c r="AD87" i="34"/>
  <c r="AD66" i="34" s="1"/>
  <c r="AD76" i="34" s="1"/>
  <c r="Z62" i="36"/>
  <c r="AA61" i="36" s="1"/>
  <c r="Y63" i="36"/>
  <c r="Y64" i="36" s="1"/>
  <c r="Y77" i="36" s="1"/>
  <c r="Y80" i="36" s="1"/>
  <c r="Y81" i="36" s="1"/>
  <c r="Z63" i="36" l="1"/>
  <c r="Z64" i="36" s="1"/>
  <c r="Z77" i="36" s="1"/>
  <c r="Z80" i="36" s="1"/>
  <c r="Z81" i="36" s="1"/>
  <c r="Z63" i="34"/>
  <c r="Z64" i="34" s="1"/>
  <c r="Z77" i="34" s="1"/>
  <c r="Z80" i="34" s="1"/>
  <c r="Z81" i="34" s="1"/>
  <c r="AA62" i="34"/>
  <c r="AB61" i="34" s="1"/>
  <c r="AA62" i="36"/>
  <c r="AB61" i="36" s="1"/>
  <c r="D68" i="20"/>
  <c r="AI12" i="20"/>
  <c r="AE87" i="36"/>
  <c r="AE66" i="36" s="1"/>
  <c r="AE76" i="36" s="1"/>
  <c r="AE87" i="34"/>
  <c r="AE66" i="34" s="1"/>
  <c r="AE76" i="34" s="1"/>
  <c r="AB62" i="34" l="1"/>
  <c r="AC61" i="34" s="1"/>
  <c r="AA63" i="34"/>
  <c r="AA64" i="34" s="1"/>
  <c r="AA77" i="34" s="1"/>
  <c r="AA80" i="34" s="1"/>
  <c r="AA81" i="34" s="1"/>
  <c r="C4" i="34" s="1"/>
  <c r="G29" i="29" s="1"/>
  <c r="AF87" i="36"/>
  <c r="AF66" i="36" s="1"/>
  <c r="AF76" i="36" s="1"/>
  <c r="AF87" i="34"/>
  <c r="AF66" i="34" s="1"/>
  <c r="AF76" i="34" s="1"/>
  <c r="AB62" i="36"/>
  <c r="AC61" i="36" s="1"/>
  <c r="D69" i="20"/>
  <c r="AJ12" i="20"/>
  <c r="AA63" i="36"/>
  <c r="AA64" i="36" s="1"/>
  <c r="AA77" i="36" s="1"/>
  <c r="AA80" i="36" s="1"/>
  <c r="AA81" i="36" s="1"/>
  <c r="AB63" i="34" l="1"/>
  <c r="AB64" i="34" s="1"/>
  <c r="AB77" i="34" s="1"/>
  <c r="AB80" i="34" s="1"/>
  <c r="AB81" i="34" s="1"/>
  <c r="AC62" i="34"/>
  <c r="AD61" i="34" s="1"/>
  <c r="AC63" i="34"/>
  <c r="AC64" i="34" s="1"/>
  <c r="AC77" i="34" s="1"/>
  <c r="AC80" i="34" s="1"/>
  <c r="AB63" i="36"/>
  <c r="AB64" i="36" s="1"/>
  <c r="AB77" i="36" s="1"/>
  <c r="AB80" i="36" s="1"/>
  <c r="AB81" i="36" s="1"/>
  <c r="AC62" i="36"/>
  <c r="AD61" i="36" s="1"/>
  <c r="C4" i="36"/>
  <c r="G28" i="29" s="1"/>
  <c r="AG87" i="36"/>
  <c r="AG66" i="36" s="1"/>
  <c r="AG76" i="36" s="1"/>
  <c r="AG87" i="34"/>
  <c r="AG66" i="34" s="1"/>
  <c r="AG76" i="34" s="1"/>
  <c r="D70" i="20"/>
  <c r="AK12" i="20"/>
  <c r="AC63" i="36" l="1"/>
  <c r="AC64" i="36" s="1"/>
  <c r="AC77" i="36" s="1"/>
  <c r="AC80" i="36" s="1"/>
  <c r="AC81" i="34"/>
  <c r="AD62" i="34"/>
  <c r="AE61" i="34" s="1"/>
  <c r="AH87" i="36"/>
  <c r="AH66" i="36" s="1"/>
  <c r="AH76" i="36" s="1"/>
  <c r="AH87" i="34"/>
  <c r="AH66" i="34" s="1"/>
  <c r="AH76" i="34" s="1"/>
  <c r="AD62" i="36"/>
  <c r="AE61" i="36" s="1"/>
  <c r="AC81" i="36"/>
  <c r="D71" i="20"/>
  <c r="AL12" i="20"/>
  <c r="AE62" i="34" l="1"/>
  <c r="AF61" i="34" s="1"/>
  <c r="AD63" i="34"/>
  <c r="AD64" i="34" s="1"/>
  <c r="AD77" i="34" s="1"/>
  <c r="AD80" i="34" s="1"/>
  <c r="AD81" i="34" s="1"/>
  <c r="AE62" i="36"/>
  <c r="AF61" i="36" s="1"/>
  <c r="AD63" i="36"/>
  <c r="AD64" i="36" s="1"/>
  <c r="AD77" i="36" s="1"/>
  <c r="AD80" i="36" s="1"/>
  <c r="AD81" i="36" s="1"/>
  <c r="AI87" i="36"/>
  <c r="AI66" i="36" s="1"/>
  <c r="AI76" i="36" s="1"/>
  <c r="AI87" i="34"/>
  <c r="AI66" i="34" s="1"/>
  <c r="AI76" i="34" s="1"/>
  <c r="D72" i="20"/>
  <c r="AM12" i="20"/>
  <c r="AF62" i="34" l="1"/>
  <c r="AG61" i="34" s="1"/>
  <c r="AF63" i="34"/>
  <c r="AF64" i="34" s="1"/>
  <c r="AF77" i="34" s="1"/>
  <c r="AF80" i="34" s="1"/>
  <c r="AE63" i="34"/>
  <c r="AE64" i="34" s="1"/>
  <c r="AE77" i="34" s="1"/>
  <c r="AE80" i="34" s="1"/>
  <c r="AE81" i="34" s="1"/>
  <c r="AJ87" i="36"/>
  <c r="AJ66" i="36" s="1"/>
  <c r="AJ76" i="36" s="1"/>
  <c r="AJ87" i="34"/>
  <c r="AJ66" i="34" s="1"/>
  <c r="AJ76" i="34" s="1"/>
  <c r="AF62" i="36"/>
  <c r="AG61" i="36" s="1"/>
  <c r="AE63" i="36"/>
  <c r="AE64" i="36" s="1"/>
  <c r="AE77" i="36" s="1"/>
  <c r="AE80" i="36" s="1"/>
  <c r="AE81" i="36" s="1"/>
  <c r="D73" i="20"/>
  <c r="AN12" i="20"/>
  <c r="AF81" i="34" l="1"/>
  <c r="AG62" i="34"/>
  <c r="AH61" i="34" s="1"/>
  <c r="AG63" i="34"/>
  <c r="AG64" i="34" s="1"/>
  <c r="AG77" i="34" s="1"/>
  <c r="AG80" i="34" s="1"/>
  <c r="D75" i="20"/>
  <c r="AO12" i="20"/>
  <c r="AF63" i="36"/>
  <c r="AF64" i="36" s="1"/>
  <c r="AF77" i="36" s="1"/>
  <c r="AF80" i="36" s="1"/>
  <c r="AF81" i="36" s="1"/>
  <c r="AG62" i="36"/>
  <c r="AH61" i="36" s="1"/>
  <c r="AK87" i="34"/>
  <c r="AK66" i="34" s="1"/>
  <c r="AK76" i="34" s="1"/>
  <c r="AK87" i="36"/>
  <c r="AK66" i="36" s="1"/>
  <c r="AK76" i="36" s="1"/>
  <c r="AG63" i="36" l="1"/>
  <c r="AG64" i="36" s="1"/>
  <c r="AG77" i="36" s="1"/>
  <c r="AG80" i="36" s="1"/>
  <c r="AG81" i="36" s="1"/>
  <c r="AG81" i="34"/>
  <c r="AH62" i="34"/>
  <c r="AI61" i="34" s="1"/>
  <c r="AH63" i="34"/>
  <c r="AH64" i="34" s="1"/>
  <c r="AH77" i="34" s="1"/>
  <c r="AH80" i="34" s="1"/>
  <c r="AL87" i="34"/>
  <c r="AL66" i="34" s="1"/>
  <c r="AL76" i="34" s="1"/>
  <c r="AL87" i="36"/>
  <c r="AL66" i="36" s="1"/>
  <c r="AL76" i="36" s="1"/>
  <c r="AH63" i="36"/>
  <c r="AH64" i="36" s="1"/>
  <c r="AH77" i="36" s="1"/>
  <c r="AH80" i="36" s="1"/>
  <c r="AH62" i="36"/>
  <c r="AI61" i="36" s="1"/>
  <c r="AH81" i="36" l="1"/>
  <c r="AI62" i="34"/>
  <c r="AJ61" i="34" s="1"/>
  <c r="AH81" i="34"/>
  <c r="AI62" i="36"/>
  <c r="AJ61" i="36" s="1"/>
  <c r="AI63" i="36" l="1"/>
  <c r="AI64" i="36" s="1"/>
  <c r="AI77" i="36" s="1"/>
  <c r="AI80" i="36" s="1"/>
  <c r="AI81" i="36" s="1"/>
  <c r="AI63" i="34"/>
  <c r="AI64" i="34" s="1"/>
  <c r="AI77" i="34" s="1"/>
  <c r="AI80" i="34" s="1"/>
  <c r="AI81" i="34" s="1"/>
  <c r="C5" i="34" s="1"/>
  <c r="H29" i="29" s="1"/>
  <c r="AJ62" i="34"/>
  <c r="AK61" i="34" s="1"/>
  <c r="C5" i="36"/>
  <c r="H28" i="29" s="1"/>
  <c r="AJ62" i="36"/>
  <c r="AK61" i="36" s="1"/>
  <c r="AJ63" i="36" l="1"/>
  <c r="AJ64" i="36" s="1"/>
  <c r="AJ77" i="36" s="1"/>
  <c r="AJ80" i="36" s="1"/>
  <c r="AJ81" i="36" s="1"/>
  <c r="AJ63" i="34"/>
  <c r="AJ64" i="34" s="1"/>
  <c r="AJ77" i="34" s="1"/>
  <c r="AJ80" i="34" s="1"/>
  <c r="AJ81" i="34" s="1"/>
  <c r="AK62" i="34"/>
  <c r="AL61" i="34" s="1"/>
  <c r="AK63" i="34"/>
  <c r="AK64" i="34" s="1"/>
  <c r="AK77" i="34" s="1"/>
  <c r="AK80" i="34" s="1"/>
  <c r="AK81" i="34" s="1"/>
  <c r="AK62" i="36"/>
  <c r="AL61" i="36" s="1"/>
  <c r="AL62" i="34" l="1"/>
  <c r="AM61" i="34" s="1"/>
  <c r="AL63" i="34"/>
  <c r="AL64" i="34" s="1"/>
  <c r="AL77" i="34" s="1"/>
  <c r="AL80" i="34" s="1"/>
  <c r="AL81" i="34" s="1"/>
  <c r="AK63" i="36"/>
  <c r="AK64" i="36" s="1"/>
  <c r="AK77" i="36" s="1"/>
  <c r="AK80" i="36" s="1"/>
  <c r="AK81" i="36" s="1"/>
  <c r="AL62" i="36"/>
  <c r="AM61" i="36" s="1"/>
  <c r="AM62" i="34" l="1"/>
  <c r="AN61" i="34" s="1"/>
  <c r="AL63" i="36"/>
  <c r="AL64" i="36" s="1"/>
  <c r="AL77" i="36" s="1"/>
  <c r="AL80" i="36" s="1"/>
  <c r="AL81" i="36" s="1"/>
  <c r="AM62" i="36"/>
  <c r="AN61" i="36" s="1"/>
  <c r="AN62" i="34" l="1"/>
  <c r="AO61" i="34" s="1"/>
  <c r="AN63" i="34"/>
  <c r="AN64" i="34" s="1"/>
  <c r="AN77" i="34" s="1"/>
  <c r="AN80" i="34" s="1"/>
  <c r="AM63" i="34"/>
  <c r="AM64" i="34" s="1"/>
  <c r="AM77" i="34" s="1"/>
  <c r="AM80" i="34" s="1"/>
  <c r="AM81" i="34" s="1"/>
  <c r="AM63" i="36"/>
  <c r="AM64" i="36" s="1"/>
  <c r="AM77" i="36" s="1"/>
  <c r="AM80" i="36" s="1"/>
  <c r="AM81" i="36" s="1"/>
  <c r="AN62" i="36"/>
  <c r="AO61" i="36" s="1"/>
  <c r="AN81" i="34" l="1"/>
  <c r="AO62" i="34"/>
  <c r="AP61" i="34" s="1"/>
  <c r="AO63" i="34"/>
  <c r="AO64" i="34" s="1"/>
  <c r="AO77" i="34" s="1"/>
  <c r="AO80" i="34" s="1"/>
  <c r="AO81" i="34" s="1"/>
  <c r="AN63" i="36"/>
  <c r="AN64" i="36" s="1"/>
  <c r="AN77" i="36" s="1"/>
  <c r="AN80" i="36" s="1"/>
  <c r="AN81" i="36" s="1"/>
  <c r="AO62" i="36"/>
  <c r="AP61" i="36" s="1"/>
  <c r="AP62" i="34" l="1"/>
  <c r="AQ61" i="34" s="1"/>
  <c r="AP62" i="36"/>
  <c r="AQ61" i="36" s="1"/>
  <c r="AO63" i="36"/>
  <c r="AO64" i="36" s="1"/>
  <c r="AO77" i="36" s="1"/>
  <c r="AO80" i="36" s="1"/>
  <c r="AO81" i="36" s="1"/>
  <c r="AP63" i="34" l="1"/>
  <c r="AP64" i="34" s="1"/>
  <c r="AP77" i="34" s="1"/>
  <c r="AP80" i="34" s="1"/>
  <c r="AP81" i="34" s="1"/>
  <c r="AQ62" i="34"/>
  <c r="AR61" i="34" s="1"/>
  <c r="AQ63" i="34"/>
  <c r="AQ64" i="34" s="1"/>
  <c r="AQ77" i="34" s="1"/>
  <c r="AQ80" i="34" s="1"/>
  <c r="AQ81" i="34" s="1"/>
  <c r="C6" i="34" s="1"/>
  <c r="I29" i="29" s="1"/>
  <c r="AQ62" i="36"/>
  <c r="AR61" i="36" s="1"/>
  <c r="AP63" i="36"/>
  <c r="AP64" i="36" s="1"/>
  <c r="AP77" i="36" s="1"/>
  <c r="AP80" i="36" s="1"/>
  <c r="AP81" i="36" s="1"/>
  <c r="AR62" i="34" l="1"/>
  <c r="AS61" i="34" s="1"/>
  <c r="AR63" i="34"/>
  <c r="AR64" i="34" s="1"/>
  <c r="AR77" i="34" s="1"/>
  <c r="AR80" i="34" s="1"/>
  <c r="AR81" i="34" s="1"/>
  <c r="AR62" i="36"/>
  <c r="AS61" i="36" s="1"/>
  <c r="AQ63" i="36"/>
  <c r="AQ64" i="36" s="1"/>
  <c r="AQ77" i="36" s="1"/>
  <c r="AQ80" i="36" s="1"/>
  <c r="AQ81" i="36" s="1"/>
  <c r="AS62" i="34" l="1"/>
  <c r="AT61" i="34" s="1"/>
  <c r="AS63" i="34"/>
  <c r="AS64" i="34" s="1"/>
  <c r="AS77" i="34" s="1"/>
  <c r="AS80" i="34" s="1"/>
  <c r="AS81" i="34" s="1"/>
  <c r="C6" i="36"/>
  <c r="I28" i="29" s="1"/>
  <c r="AR63" i="36"/>
  <c r="AR64" i="36" s="1"/>
  <c r="AR77" i="36" s="1"/>
  <c r="AR80" i="36" s="1"/>
  <c r="AR81" i="36" s="1"/>
  <c r="AS62" i="36"/>
  <c r="AT61" i="36" s="1"/>
  <c r="AS63" i="36" l="1"/>
  <c r="AS64" i="36" s="1"/>
  <c r="AS77" i="36" s="1"/>
  <c r="AS80" i="36" s="1"/>
  <c r="AS81" i="36" s="1"/>
  <c r="AT62" i="34"/>
  <c r="AU61" i="34" s="1"/>
  <c r="AT63" i="34"/>
  <c r="AT64" i="34" s="1"/>
  <c r="AT77" i="34" s="1"/>
  <c r="AT80" i="34" s="1"/>
  <c r="AT81" i="34" s="1"/>
  <c r="AT62" i="36"/>
  <c r="AU61" i="36" s="1"/>
  <c r="AU62" i="34" l="1"/>
  <c r="AV61" i="34" s="1"/>
  <c r="AT63" i="36"/>
  <c r="AT64" i="36" s="1"/>
  <c r="AT77" i="36" s="1"/>
  <c r="AT80" i="36" s="1"/>
  <c r="AT81" i="36" s="1"/>
  <c r="AU62" i="36"/>
  <c r="AV61" i="36" s="1"/>
  <c r="AV62" i="34" l="1"/>
  <c r="AW61" i="34" s="1"/>
  <c r="AU63" i="34"/>
  <c r="AU64" i="34" s="1"/>
  <c r="AU77" i="34" s="1"/>
  <c r="AU80" i="34" s="1"/>
  <c r="AU81" i="34" s="1"/>
  <c r="AV62" i="36"/>
  <c r="AW61" i="36" s="1"/>
  <c r="AU63" i="36"/>
  <c r="AU64" i="36" s="1"/>
  <c r="AU77" i="36" s="1"/>
  <c r="AU80" i="36" s="1"/>
  <c r="AU81" i="36" s="1"/>
  <c r="AV63" i="36" l="1"/>
  <c r="AV64" i="36" s="1"/>
  <c r="AV77" i="36" s="1"/>
  <c r="AV80" i="36" s="1"/>
  <c r="AV81" i="36" s="1"/>
  <c r="AV63" i="34"/>
  <c r="AV64" i="34" s="1"/>
  <c r="AV77" i="34" s="1"/>
  <c r="AV80" i="34" s="1"/>
  <c r="AV81" i="34" s="1"/>
  <c r="AW62" i="34"/>
  <c r="AX61" i="34" s="1"/>
  <c r="AW63" i="34"/>
  <c r="AW64" i="34" s="1"/>
  <c r="AW77" i="34" s="1"/>
  <c r="AW80" i="34" s="1"/>
  <c r="AW62" i="36"/>
  <c r="AX61" i="36" s="1"/>
  <c r="AW81" i="34" l="1"/>
  <c r="AX62" i="34"/>
  <c r="AY61" i="34" s="1"/>
  <c r="AW63" i="36"/>
  <c r="AW64" i="36" s="1"/>
  <c r="AW77" i="36" s="1"/>
  <c r="AW80" i="36" s="1"/>
  <c r="AW81" i="36" s="1"/>
  <c r="AX62" i="36"/>
  <c r="AY61" i="36" s="1"/>
  <c r="AY62" i="34" l="1"/>
  <c r="AZ61" i="34" s="1"/>
  <c r="AX63" i="34"/>
  <c r="AX64" i="34" s="1"/>
  <c r="AX77" i="34" s="1"/>
  <c r="AX80" i="34" s="1"/>
  <c r="AX81" i="34" s="1"/>
  <c r="AX63" i="36"/>
  <c r="AX64" i="36" s="1"/>
  <c r="AX77" i="36" s="1"/>
  <c r="AX80" i="36" s="1"/>
  <c r="AX81" i="36" s="1"/>
  <c r="AY62" i="36"/>
  <c r="AZ61" i="36" s="1"/>
  <c r="AY63" i="34" l="1"/>
  <c r="AY64" i="34" s="1"/>
  <c r="AY77" i="34" s="1"/>
  <c r="AY80" i="34" s="1"/>
  <c r="AY81" i="34" s="1"/>
  <c r="AZ62" i="34"/>
  <c r="BA61" i="34" s="1"/>
  <c r="AZ62" i="36"/>
  <c r="BA61" i="36" s="1"/>
  <c r="AY63" i="36"/>
  <c r="AY64" i="36" s="1"/>
  <c r="AY77" i="36" s="1"/>
  <c r="AY80" i="36" s="1"/>
  <c r="AY81" i="36" s="1"/>
  <c r="AZ63" i="34" l="1"/>
  <c r="AZ64" i="34" s="1"/>
  <c r="AZ77" i="34" s="1"/>
  <c r="AZ80" i="34" s="1"/>
  <c r="AZ81" i="34" s="1"/>
  <c r="BA62" i="34"/>
  <c r="BB61" i="34" s="1"/>
  <c r="BA63" i="34"/>
  <c r="BA64" i="34" s="1"/>
  <c r="BA77" i="34" s="1"/>
  <c r="BA80" i="34" s="1"/>
  <c r="BA81" i="34" s="1"/>
  <c r="BA62" i="36"/>
  <c r="BB61" i="36" s="1"/>
  <c r="AZ63" i="36"/>
  <c r="AZ64" i="36" s="1"/>
  <c r="AZ77" i="36" s="1"/>
  <c r="AZ80" i="36" s="1"/>
  <c r="AZ81" i="36" s="1"/>
  <c r="BB62" i="34" l="1"/>
  <c r="BC61" i="34" s="1"/>
  <c r="BB63" i="34"/>
  <c r="BB64" i="34" s="1"/>
  <c r="BB77" i="34" s="1"/>
  <c r="BB80" i="34" s="1"/>
  <c r="BB81" i="34" s="1"/>
  <c r="BB62" i="36"/>
  <c r="BC61" i="36" s="1"/>
  <c r="BA63" i="36"/>
  <c r="BA64" i="36" s="1"/>
  <c r="BA77" i="36" s="1"/>
  <c r="BA80" i="36" s="1"/>
  <c r="BA81" i="36" s="1"/>
  <c r="BC62" i="34" l="1"/>
  <c r="BD61" i="34" s="1"/>
  <c r="BD62" i="34" s="1"/>
  <c r="BD63" i="34" s="1"/>
  <c r="BD64" i="34" s="1"/>
  <c r="BD77" i="34" s="1"/>
  <c r="BD80" i="34" s="1"/>
  <c r="BC63" i="34"/>
  <c r="BC64" i="34" s="1"/>
  <c r="BC77" i="34" s="1"/>
  <c r="BC80" i="34" s="1"/>
  <c r="BC81" i="34" s="1"/>
  <c r="BD81" i="34" s="1"/>
  <c r="C7" i="34" s="1"/>
  <c r="J29" i="29" s="1"/>
  <c r="BC62" i="36"/>
  <c r="BD61" i="36" s="1"/>
  <c r="BB63" i="36"/>
  <c r="BB64" i="36" s="1"/>
  <c r="BB77" i="36" s="1"/>
  <c r="BB80" i="36" s="1"/>
  <c r="BB81" i="36" s="1"/>
  <c r="BD62" i="36" l="1"/>
  <c r="BD63" i="36" s="1"/>
  <c r="BD64" i="36" s="1"/>
  <c r="BD77" i="36" s="1"/>
  <c r="BD80" i="36" s="1"/>
  <c r="BC63" i="36"/>
  <c r="BC64" i="36" s="1"/>
  <c r="BC77" i="36" s="1"/>
  <c r="BC80" i="36" s="1"/>
  <c r="BC81" i="36" s="1"/>
  <c r="BD81" i="36" l="1"/>
  <c r="C7" i="36" s="1"/>
  <c r="J2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Simpson, Alannah</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 ref="I13" authorId="1" shapeId="0" xr:uid="{6E7425A6-CD31-4911-8F01-820984C18383}">
      <text>
        <r>
          <rPr>
            <b/>
            <sz val="9"/>
            <color indexed="81"/>
            <rFont val="Tahoma"/>
            <family val="2"/>
          </rPr>
          <t>Simpson, Alannah:</t>
        </r>
        <r>
          <rPr>
            <sz val="9"/>
            <color indexed="81"/>
            <rFont val="Tahoma"/>
            <family val="2"/>
          </rPr>
          <t xml:space="preserve">
diesel generation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Simpson, Alannah</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 ref="I13" authorId="1" shapeId="0" xr:uid="{5E8117A2-7FE3-4E42-83D0-C802B9DB6DA0}">
      <text>
        <r>
          <rPr>
            <b/>
            <sz val="9"/>
            <color indexed="81"/>
            <rFont val="Tahoma"/>
            <family val="2"/>
          </rPr>
          <t>Simpson, Alannah:</t>
        </r>
        <r>
          <rPr>
            <sz val="9"/>
            <color indexed="81"/>
            <rFont val="Tahoma"/>
            <family val="2"/>
          </rPr>
          <t xml:space="preserve">
CMZ scheme generation cost</t>
        </r>
      </text>
    </comment>
    <comment ref="I90" authorId="1" shapeId="0" xr:uid="{57347917-055A-41FE-B8DB-E4DEA006C549}">
      <text>
        <r>
          <rPr>
            <b/>
            <sz val="9"/>
            <color indexed="81"/>
            <rFont val="Tahoma"/>
            <family val="2"/>
          </rPr>
          <t>Simpson, Alannah:</t>
        </r>
        <r>
          <rPr>
            <sz val="9"/>
            <color indexed="81"/>
            <rFont val="Tahoma"/>
            <family val="2"/>
          </rPr>
          <t xml:space="preserve">
renewable generation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B5" authorId="0" shapeId="0" xr:uid="{906BCD49-626F-4D9F-97E8-FBFB19A62151}">
      <text>
        <r>
          <rPr>
            <b/>
            <sz val="9"/>
            <color indexed="81"/>
            <rFont val="Tahoma"/>
            <family val="2"/>
          </rPr>
          <t>Simpson, Alannah:</t>
        </r>
        <r>
          <rPr>
            <sz val="9"/>
            <color indexed="81"/>
            <rFont val="Tahoma"/>
            <family val="2"/>
          </rPr>
          <t xml:space="preserve">
Cost of diesel generation if CMZ scheme didn’t go ahead</t>
        </r>
      </text>
    </comment>
    <comment ref="B6" authorId="0" shapeId="0" xr:uid="{23FEB1D1-802C-4B79-B656-876FF7C43103}">
      <text>
        <r>
          <rPr>
            <b/>
            <sz val="9"/>
            <color indexed="81"/>
            <rFont val="Tahoma"/>
            <family val="2"/>
          </rPr>
          <t>Simpson, Alannah:</t>
        </r>
        <r>
          <rPr>
            <sz val="9"/>
            <color indexed="81"/>
            <rFont val="Tahoma"/>
            <family val="2"/>
          </rPr>
          <t xml:space="preserve">
Cost of Inverhydro generating electricity for us via CMZ scheme</t>
        </r>
      </text>
    </comment>
  </commentList>
</comments>
</file>

<file path=xl/sharedStrings.xml><?xml version="1.0" encoding="utf-8"?>
<sst xmlns="http://schemas.openxmlformats.org/spreadsheetml/2006/main" count="726" uniqueCount="361">
  <si>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</si>
  <si>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</si>
  <si>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</si>
  <si>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</si>
  <si>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</si>
  <si>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</si>
  <si>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</si>
  <si>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</si>
  <si>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</si>
  <si>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</si>
  <si>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</si>
  <si>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</si>
  <si>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</si>
  <si>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</si>
  <si>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</si>
  <si>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</si>
  <si>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</si>
  <si>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</si>
  <si>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</si>
  <si>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</si>
  <si>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</si>
  <si>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</si>
  <si>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</si>
  <si>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</si>
  <si>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</si>
  <si>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</si>
  <si>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</si>
  <si>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</si>
  <si>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</si>
  <si>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</si>
  <si>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</si>
  <si>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</si>
  <si>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</si>
  <si>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</si>
  <si>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</si>
  <si>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</si>
  <si>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</si>
  <si>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</si>
  <si>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</si>
  <si>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</si>
  <si>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</si>
  <si>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</si>
  <si>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</si>
  <si>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</si>
  <si>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</si>
  <si>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</si>
  <si>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</si>
  <si>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</si>
  <si>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</si>
  <si>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</si>
  <si>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</si>
  <si>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</si>
  <si>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</si>
  <si>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</si>
  <si>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</si>
  <si>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</si>
  <si>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</si>
  <si>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</si>
  <si>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</si>
  <si>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</si>
  <si>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</si>
  <si>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</si>
  <si>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</si>
  <si>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</si>
  <si>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</si>
  <si>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</si>
  <si>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</si>
  <si>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</si>
  <si>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</si>
  <si>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</si>
  <si>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</si>
  <si>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</si>
  <si>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</si>
  <si>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</si>
  <si>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</si>
  <si>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</si>
  <si>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</si>
  <si>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</si>
  <si>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</si>
  <si>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</si>
  <si>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</si>
  <si>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</si>
  <si>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</si>
  <si>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</si>
  <si>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</si>
  <si>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</si>
  <si>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</si>
  <si>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</si>
  <si>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</si>
  <si>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</si>
  <si>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</si>
  <si>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</si>
  <si>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</si>
  <si>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</si>
  <si>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</si>
  <si>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</si>
  <si>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</si>
  <si>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</si>
  <si>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</si>
  <si>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</si>
  <si>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</si>
  <si>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</si>
  <si>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</si>
  <si>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</si>
  <si>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</si>
  <si>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</si>
  <si>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</si>
  <si>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</si>
  <si>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</si>
  <si>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</si>
  <si>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</si>
  <si>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</si>
  <si>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</si>
  <si>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</si>
  <si>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</si>
  <si>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</si>
  <si>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</si>
  <si>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</si>
  <si>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</si>
  <si>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</si>
  <si>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</si>
  <si>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</si>
  <si>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</si>
  <si>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</si>
  <si>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</si>
  <si>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</si>
  <si>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</si>
  <si>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</si>
  <si>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</si>
  <si>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</si>
  <si>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</si>
  <si>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</si>
  <si>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</si>
  <si>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</si>
  <si>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</si>
  <si>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</si>
  <si>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</si>
  <si>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</si>
  <si>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</si>
  <si>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</si>
  <si>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</si>
  <si>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</si>
  <si>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</si>
  <si>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</si>
  <si>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</si>
  <si>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</si>
  <si>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</si>
  <si>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</si>
  <si>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</si>
  <si>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</si>
  <si>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</si>
  <si>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</si>
  <si>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</si>
  <si>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</si>
  <si>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</si>
  <si>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</si>
  <si>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</si>
  <si>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</si>
  <si>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</si>
  <si>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</si>
  <si>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</si>
  <si>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</si>
  <si>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</si>
  <si>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</si>
  <si>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</si>
  <si>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</si>
  <si>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</si>
  <si>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</si>
  <si>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</si>
  <si>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</si>
  <si>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</si>
  <si>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</si>
  <si>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</si>
  <si>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</si>
  <si>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</si>
  <si>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</si>
  <si>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</si>
  <si>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</si>
  <si>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</si>
  <si>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</si>
  <si>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</si>
  <si>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</si>
  <si>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</si>
  <si>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</si>
  <si>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</si>
  <si>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</si>
  <si>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</si>
  <si>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</si>
  <si>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</si>
  <si>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</si>
  <si>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</si>
  <si>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</si>
  <si>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</si>
  <si>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</si>
  <si>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</si>
  <si>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</si>
  <si>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</si>
  <si>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</si>
  <si>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</si>
  <si>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</si>
  <si>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</si>
  <si>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</si>
  <si>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</si>
  <si>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</si>
  <si>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</si>
  <si>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</si>
  <si>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</si>
  <si>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</si>
  <si>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</si>
  <si>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</si>
  <si>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</si>
  <si>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</si>
  <si>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</si>
  <si>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</si>
  <si>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</si>
  <si>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</si>
  <si>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</si>
  <si>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</si>
  <si>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</si>
  <si>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</si>
  <si>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</si>
  <si>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</si>
  <si>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</si>
  <si>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</si>
  <si>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</si>
  <si>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</si>
  <si>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</si>
  <si>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</si>
  <si>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</si>
  <si>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</si>
  <si>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</si>
  <si>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</si>
  <si>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</si>
  <si>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</si>
  <si>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</si>
  <si>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</si>
  <si>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</si>
  <si>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</si>
  <si>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</si>
  <si>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</si>
  <si>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</si>
  <si>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</si>
  <si>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</si>
  <si>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</si>
  <si>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</si>
  <si>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</si>
  <si>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</si>
  <si>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</si>
  <si>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</si>
  <si>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</si>
  <si>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</si>
  <si>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</si>
  <si>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</si>
  <si>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</si>
  <si>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</si>
  <si>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</si>
  <si>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</si>
  <si>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</si>
  <si>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</si>
  <si>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</si>
  <si>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</si>
  <si>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</si>
  <si>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</si>
  <si>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</si>
  <si>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</si>
  <si>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</si>
  <si>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</si>
  <si>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</si>
  <si>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</si>
  <si>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</si>
  <si>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</si>
  <si>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</si>
  <si>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</si>
  <si>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</si>
  <si>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</si>
  <si>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</si>
  <si>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</si>
  <si>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</si>
  <si>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</si>
  <si>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</si>
  <si>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</si>
  <si>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</si>
  <si>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</si>
  <si>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</si>
  <si>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</si>
  <si>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</si>
  <si>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</si>
  <si>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</si>
  <si>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</si>
  <si>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</si>
  <si>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</si>
  <si>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</si>
  <si>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</si>
  <si>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</si>
  <si>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</si>
  <si>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</si>
  <si>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</si>
  <si>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</si>
  <si>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</si>
  <si>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</si>
  <si>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</si>
  <si>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</si>
  <si>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</si>
  <si>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</si>
  <si>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</si>
  <si>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</si>
  <si>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</si>
  <si>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</si>
  <si>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</si>
  <si>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</si>
  <si>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</si>
  <si>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</si>
  <si>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</si>
  <si>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</si>
  <si>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</si>
  <si>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</si>
  <si>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</si>
  <si>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</si>
  <si>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</si>
  <si>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</si>
  <si>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</si>
  <si>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</si>
  <si>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</si>
  <si>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</si>
  <si>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</si>
  <si>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</si>
  <si>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</si>
  <si>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</si>
  <si>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</si>
  <si>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</si>
  <si>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</si>
  <si>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</si>
  <si>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</si>
  <si>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</si>
  <si>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</si>
  <si>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</si>
  <si>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</si>
  <si>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</si>
  <si>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</si>
  <si>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</si>
  <si>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</si>
  <si>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</si>
  <si>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Annual savings</t>
  </si>
  <si>
    <t>2020/21</t>
  </si>
  <si>
    <t>MWhrs of renewable energy</t>
  </si>
  <si>
    <t>Source</t>
  </si>
  <si>
    <t>Description</t>
  </si>
  <si>
    <t>Provided by Active Solutions Team</t>
  </si>
  <si>
    <t>Faster and cheaper connections provided via ANM services as well as environmental benefits created by connecting more renewable generation</t>
  </si>
  <si>
    <t>SSEN Generation Cost (Base Cost)</t>
  </si>
  <si>
    <t>tCO2e avoided</t>
  </si>
  <si>
    <t>Inver Hydro Generation Cost (Method cost)</t>
  </si>
  <si>
    <t>*Actual figures - updated retrospectively after CMZ scheme complete</t>
  </si>
  <si>
    <t>No CMZ</t>
  </si>
  <si>
    <t>CMZ prepare and respond schemes for Islay sub sea cable repair</t>
  </si>
  <si>
    <t>SSEN Generation Costs</t>
  </si>
  <si>
    <t>£198 per MWh = diesel generators</t>
  </si>
  <si>
    <t>Inver Hydro Generation Cost</t>
  </si>
  <si>
    <t>Actual cost invoiced by inverhydro - charged at agreed rate per MWh</t>
  </si>
  <si>
    <t>Total MWhrs of renewable energy used by SSEN during the sub sea cable repair - calculated by Inverhydro</t>
  </si>
  <si>
    <t>*Temporary scheme for 6 months whilst Jura sub sea cable repaired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</si>
</sst>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4">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1" xfId="0" applyNumberFormat="1" applyFont="1" applyBorder="1"/>
    <xf numFmtId="0" fontId="35" fillId="0" borderId="0" xfId="0" applyNumberFormat="1" applyFont="1" applyBorder="1"/>
    <xf numFmtId="170" fontId="0" fillId="0" borderId="0" xfId="0" applyNumberFormat="1"/>
    <xf numFmtId="175" fontId="0" fillId="0" borderId="0" xfId="7" applyNumberFormat="1" applyFont="1"/>
    <xf numFmtId="170" fontId="0" fillId="10" borderId="0" xfId="0" applyNumberFormat="1" applyFill="1" applyBorder="1"/>
    <xf numFmtId="170" fontId="0" fillId="10" borderId="0" xfId="0" applyNumberFormat="1" applyFill="1"/>
    <xf numFmtId="0" fontId="0" fillId="10" borderId="0" xfId="0" applyFill="1"/>
    <xf numFmtId="175" fontId="0" fillId="10" borderId="0" xfId="7" applyNumberFormat="1" applyFont="1" applyFill="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47" t="s">
        <v>221</v>
      </c>
      <c r="C26" s="147"/>
      <c r="D26" s="147"/>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9"/>
  <sheetViews>
    <sheetView showGridLines="0" zoomScale="80" zoomScaleNormal="80" workbookViewId="0">
      <pane ySplit="3" topLeftCell="A13" activePane="bottomLeft" state="frozen"/>
      <selection pane="bottomLeft" activeCell="M12" sqref="M12"/>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9" t="s">
        <v>348</v>
      </c>
      <c r="C2" s="160"/>
      <c r="D2" s="160"/>
      <c r="E2" s="160"/>
      <c r="F2" s="161"/>
      <c r="Z2" s="26" t="s">
        <v>78</v>
      </c>
    </row>
    <row r="3" spans="2:26" ht="24.75" customHeight="1" x14ac:dyDescent="0.3">
      <c r="B3" s="162"/>
      <c r="C3" s="163"/>
      <c r="D3" s="163"/>
      <c r="E3" s="163"/>
      <c r="F3" s="164"/>
    </row>
    <row r="4" spans="2:26" ht="18" customHeight="1" x14ac:dyDescent="0.3">
      <c r="B4" s="25" t="s">
        <v>77</v>
      </c>
      <c r="C4" s="27"/>
      <c r="D4" s="27"/>
      <c r="E4" s="27"/>
      <c r="F4" s="27"/>
    </row>
    <row r="5" spans="2:26" ht="24.75" customHeight="1" x14ac:dyDescent="0.3">
      <c r="B5" s="155"/>
      <c r="C5" s="156"/>
      <c r="D5" s="156"/>
      <c r="E5" s="156"/>
      <c r="F5" s="157"/>
    </row>
    <row r="6" spans="2:26" ht="13.5" customHeight="1" x14ac:dyDescent="0.3">
      <c r="B6" s="27"/>
      <c r="C6" s="27"/>
      <c r="D6" s="27"/>
      <c r="E6" s="27"/>
      <c r="F6" s="27"/>
    </row>
    <row r="7" spans="2:26" x14ac:dyDescent="0.3">
      <c r="B7" s="25" t="s">
        <v>47</v>
      </c>
    </row>
    <row r="8" spans="2:26" x14ac:dyDescent="0.3">
      <c r="B8" s="166" t="s">
        <v>336</v>
      </c>
      <c r="C8" s="167"/>
      <c r="D8" s="165" t="s">
        <v>30</v>
      </c>
      <c r="E8" s="165"/>
      <c r="F8" s="165"/>
    </row>
    <row r="9" spans="2:26" ht="22.5" customHeight="1" x14ac:dyDescent="0.3">
      <c r="B9" s="168" t="s">
        <v>340</v>
      </c>
      <c r="C9" s="169"/>
      <c r="D9" s="158" t="s">
        <v>353</v>
      </c>
      <c r="E9" s="158"/>
      <c r="F9" s="158"/>
    </row>
    <row r="10" spans="2:26" ht="22.5" customHeight="1" x14ac:dyDescent="0.3">
      <c r="B10" s="153" t="s">
        <v>223</v>
      </c>
      <c r="C10" s="154"/>
      <c r="D10" s="158" t="s">
        <v>354</v>
      </c>
      <c r="E10" s="158"/>
      <c r="F10" s="158"/>
    </row>
    <row r="11" spans="2:26" ht="22.5" customHeight="1" x14ac:dyDescent="0.3">
      <c r="B11" s="153"/>
      <c r="C11" s="154"/>
      <c r="D11" s="158"/>
      <c r="E11" s="158"/>
      <c r="F11" s="158"/>
    </row>
    <row r="12" spans="2:26" ht="22.5" customHeight="1" x14ac:dyDescent="0.3">
      <c r="B12" s="153"/>
      <c r="C12" s="154"/>
      <c r="D12" s="158"/>
      <c r="E12" s="158"/>
      <c r="F12" s="158"/>
    </row>
    <row r="13" spans="2:26" ht="22.5" customHeight="1" x14ac:dyDescent="0.3">
      <c r="B13" s="153"/>
      <c r="C13" s="154"/>
      <c r="D13" s="158"/>
      <c r="E13" s="158"/>
      <c r="F13" s="158"/>
    </row>
    <row r="14" spans="2:26" ht="22.5" customHeight="1" x14ac:dyDescent="0.3">
      <c r="B14" s="153"/>
      <c r="C14" s="154"/>
      <c r="D14" s="158"/>
      <c r="E14" s="158"/>
      <c r="F14" s="158"/>
    </row>
    <row r="15" spans="2:26" ht="22.5" customHeight="1" x14ac:dyDescent="0.3">
      <c r="B15" s="153"/>
      <c r="C15" s="154"/>
      <c r="D15" s="158"/>
      <c r="E15" s="158"/>
      <c r="F15" s="158"/>
    </row>
    <row r="16" spans="2:26" ht="22.5" customHeight="1" x14ac:dyDescent="0.3">
      <c r="B16" s="153"/>
      <c r="C16" s="154"/>
      <c r="D16" s="158"/>
      <c r="E16" s="158"/>
      <c r="F16" s="158"/>
    </row>
    <row r="17" spans="2:15" ht="22.5" customHeight="1" x14ac:dyDescent="0.3">
      <c r="B17" s="153"/>
      <c r="C17" s="154"/>
      <c r="D17" s="158"/>
      <c r="E17" s="158"/>
      <c r="F17" s="158"/>
    </row>
    <row r="18" spans="2:15" ht="22.5" customHeight="1" x14ac:dyDescent="0.3">
      <c r="B18" s="153"/>
      <c r="C18" s="154"/>
      <c r="D18" s="158"/>
      <c r="E18" s="158"/>
      <c r="F18" s="158"/>
    </row>
    <row r="19" spans="2:15" ht="22.5" customHeight="1" x14ac:dyDescent="0.3">
      <c r="B19" s="153"/>
      <c r="C19" s="154"/>
      <c r="D19" s="158"/>
      <c r="E19" s="158"/>
      <c r="F19" s="158"/>
    </row>
    <row r="20" spans="2:15" ht="22.5" customHeight="1" x14ac:dyDescent="0.3">
      <c r="B20" s="153"/>
      <c r="C20" s="154"/>
      <c r="D20" s="158"/>
      <c r="E20" s="158"/>
      <c r="F20" s="158"/>
    </row>
    <row r="21" spans="2:15" ht="22.5" customHeight="1" x14ac:dyDescent="0.3">
      <c r="B21" s="153"/>
      <c r="C21" s="154"/>
      <c r="D21" s="158"/>
      <c r="E21" s="158"/>
      <c r="F21" s="158"/>
    </row>
    <row r="22" spans="2:15" ht="22.5" customHeight="1" x14ac:dyDescent="0.3">
      <c r="B22" s="153"/>
      <c r="C22" s="154"/>
      <c r="D22" s="158"/>
      <c r="E22" s="158"/>
      <c r="F22" s="158"/>
    </row>
    <row r="23" spans="2:15" ht="22.5" customHeight="1" x14ac:dyDescent="0.3">
      <c r="B23" s="153"/>
      <c r="C23" s="154"/>
      <c r="D23" s="158"/>
      <c r="E23" s="158"/>
      <c r="F23" s="158"/>
    </row>
    <row r="24" spans="2:15" ht="12.75" customHeight="1" x14ac:dyDescent="0.3">
      <c r="B24" s="28"/>
      <c r="C24" s="28"/>
      <c r="D24" s="29"/>
      <c r="E24" s="29"/>
      <c r="F24" s="29"/>
    </row>
    <row r="25" spans="2:15" x14ac:dyDescent="0.3">
      <c r="B25" s="25" t="s">
        <v>48</v>
      </c>
    </row>
    <row r="26" spans="2:15" ht="38.25" customHeight="1" x14ac:dyDescent="0.3">
      <c r="B26" s="149" t="s">
        <v>46</v>
      </c>
      <c r="C26" s="151" t="s">
        <v>27</v>
      </c>
      <c r="D26" s="151" t="s">
        <v>28</v>
      </c>
      <c r="E26" s="151" t="s">
        <v>30</v>
      </c>
      <c r="F26" s="149" t="s">
        <v>339</v>
      </c>
      <c r="G26" s="148" t="s">
        <v>98</v>
      </c>
      <c r="H26" s="148"/>
      <c r="I26" s="148"/>
      <c r="J26" s="148"/>
      <c r="K26" s="148"/>
    </row>
    <row r="27" spans="2:15" ht="36" customHeight="1" x14ac:dyDescent="0.3">
      <c r="B27" s="150"/>
      <c r="C27" s="152"/>
      <c r="D27" s="152"/>
      <c r="E27" s="152"/>
      <c r="F27" s="150"/>
      <c r="G27" s="64" t="s">
        <v>99</v>
      </c>
      <c r="H27" s="64" t="s">
        <v>100</v>
      </c>
      <c r="I27" s="64" t="s">
        <v>101</v>
      </c>
      <c r="J27" s="64" t="s">
        <v>102</v>
      </c>
      <c r="K27" s="64" t="s">
        <v>103</v>
      </c>
    </row>
    <row r="28" spans="2:15" ht="27.75" customHeight="1" x14ac:dyDescent="0.3">
      <c r="B28" s="30">
        <v>1</v>
      </c>
      <c r="C28" s="31" t="str">
        <f>B9&amp;" "&amp;D9</f>
        <v>Baseline No CMZ</v>
      </c>
      <c r="D28" s="30" t="s">
        <v>78</v>
      </c>
      <c r="E28" s="31"/>
      <c r="F28" s="30"/>
      <c r="G28" s="65">
        <f>'Baseline (Do Nothing)'!C4</f>
        <v>-0.64800026117734211</v>
      </c>
      <c r="H28" s="65">
        <f>'Baseline (Do Nothing)'!C5</f>
        <v>-0.75920615830236049</v>
      </c>
      <c r="I28" s="65">
        <f>'Baseline (Do Nothing)'!C6</f>
        <v>-0.83890397747805789</v>
      </c>
      <c r="J28" s="65">
        <f>'Baseline (Do Nothing)'!C7</f>
        <v>-0.91385998276839886</v>
      </c>
      <c r="K28" s="66"/>
    </row>
    <row r="29" spans="2:15" ht="27.75" customHeight="1" x14ac:dyDescent="0.3">
      <c r="B29" s="30">
        <v>2</v>
      </c>
      <c r="C29" s="138" t="str">
        <f>B10&amp;" "&amp;D10</f>
        <v>Option 1 CMZ prepare and respond schemes for Islay sub sea cable repair</v>
      </c>
      <c r="D29" s="30" t="s">
        <v>29</v>
      </c>
      <c r="E29" s="31"/>
      <c r="F29" s="30"/>
      <c r="G29" s="65">
        <f>'Islay CMZ CBA'!$C$4</f>
        <v>-0.47585596861655244</v>
      </c>
      <c r="H29" s="65">
        <f>'Islay CMZ CBA'!$C$5</f>
        <v>-0.56047520060640521</v>
      </c>
      <c r="I29" s="65">
        <f>'Islay CMZ CBA'!$C$6</f>
        <v>-0.62111918104506925</v>
      </c>
      <c r="J29" s="65">
        <f>'Islay CMZ CBA'!$C$7</f>
        <v>-0.67815500166855203</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22" sqref="F2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0" t="s">
        <v>72</v>
      </c>
      <c r="C13" s="171"/>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2"/>
      <c r="C14" s="173"/>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4"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4"/>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4"/>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4"/>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4"/>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4"/>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4"/>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4"/>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4"/>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4"/>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40"/>
      <c r="D4" s="140"/>
      <c r="E4" s="140"/>
      <c r="F4" s="140"/>
      <c r="G4" s="140"/>
      <c r="H4" s="140"/>
      <c r="I4" s="140"/>
      <c r="J4" s="140"/>
      <c r="K4" s="140"/>
      <c r="L4" s="140"/>
      <c r="M4" s="140"/>
      <c r="N4" s="140"/>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I13" sqref="I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-0.64800026117734211</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-0.75920615830236049</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-0.83890397747805789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-0.91385998276839886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5</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5" t="s">
        <v>11</v>
      </c>
      <c r="B13" s="61" t="s">
        <v>194</v>
      </c>
      <c r="C13" s="60"/>
      <c r="D13" s="61" t="s">
        <v>38</v>
      </c>
      <c r="E13" s="62"/>
      <c r="F13" s="62"/>
      <c r="G13" s="62"/>
      <c r="H13" s="62"/>
      <c r="I13" s="62">
        <f>-'Workings template'!G5/1000000</f>
        <v>-0.98562340799999992</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7"/>
      <c r="B18" s="123" t="s">
        <v>193</v>
      </c>
      <c r="C18" s="128"/>
      <c r="D18" s="124" t="s">
        <v>38</v>
      </c>
      <c r="E18" s="59">
        <f>SUM(E13:E17)</f>
        <v>0</v>
      </c>
      <c r="F18" s="59">
        <f t="shared" ref="F18:AW18" si="0">SUM(F13:F17)</f>
        <v>0</v>
      </c>
      <c r="G18" s="59">
        <f t="shared" si="0"/>
        <v>0</v>
      </c>
      <c r="H18" s="59">
        <f t="shared" si="0"/>
        <v>0</v>
      </c>
      <c r="I18" s="59">
        <f t="shared" si="0"/>
        <v>-0.98562340799999992</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8"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8"/>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-0.98562340799999992</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-0.68993638559999992</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-0.2956870224</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-1.5331919679999998E-2</v>
      </c>
      <c r="K34" s="35">
        <f>$I$28/'Fixed data'!$C$7</f>
        <v>-1.5331919679999998E-2</v>
      </c>
      <c r="L34" s="35">
        <f>$I$28/'Fixed data'!$C$7</f>
        <v>-1.5331919679999998E-2</v>
      </c>
      <c r="M34" s="35">
        <f>$I$28/'Fixed data'!$C$7</f>
        <v>-1.5331919679999998E-2</v>
      </c>
      <c r="N34" s="35">
        <f>$I$28/'Fixed data'!$C$7</f>
        <v>-1.5331919679999998E-2</v>
      </c>
      <c r="O34" s="35">
        <f>$I$28/'Fixed data'!$C$7</f>
        <v>-1.5331919679999998E-2</v>
      </c>
      <c r="P34" s="35">
        <f>$I$28/'Fixed data'!$C$7</f>
        <v>-1.5331919679999998E-2</v>
      </c>
      <c r="Q34" s="35">
        <f>$I$28/'Fixed data'!$C$7</f>
        <v>-1.5331919679999998E-2</v>
      </c>
      <c r="R34" s="35">
        <f>$I$28/'Fixed data'!$C$7</f>
        <v>-1.5331919679999998E-2</v>
      </c>
      <c r="S34" s="35">
        <f>$I$28/'Fixed data'!$C$7</f>
        <v>-1.5331919679999998E-2</v>
      </c>
      <c r="T34" s="35">
        <f>$I$28/'Fixed data'!$C$7</f>
        <v>-1.5331919679999998E-2</v>
      </c>
      <c r="U34" s="35">
        <f>$I$28/'Fixed data'!$C$7</f>
        <v>-1.5331919679999998E-2</v>
      </c>
      <c r="V34" s="35">
        <f>$I$28/'Fixed data'!$C$7</f>
        <v>-1.5331919679999998E-2</v>
      </c>
      <c r="W34" s="35">
        <f>$I$28/'Fixed data'!$C$7</f>
        <v>-1.5331919679999998E-2</v>
      </c>
      <c r="X34" s="35">
        <f>$I$28/'Fixed data'!$C$7</f>
        <v>-1.5331919679999998E-2</v>
      </c>
      <c r="Y34" s="35">
        <f>$I$28/'Fixed data'!$C$7</f>
        <v>-1.5331919679999998E-2</v>
      </c>
      <c r="Z34" s="35">
        <f>$I$28/'Fixed data'!$C$7</f>
        <v>-1.5331919679999998E-2</v>
      </c>
      <c r="AA34" s="35">
        <f>$I$28/'Fixed data'!$C$7</f>
        <v>-1.5331919679999998E-2</v>
      </c>
      <c r="AB34" s="35">
        <f>$I$28/'Fixed data'!$C$7</f>
        <v>-1.5331919679999998E-2</v>
      </c>
      <c r="AC34" s="35">
        <f>$I$28/'Fixed data'!$C$7</f>
        <v>-1.5331919679999998E-2</v>
      </c>
      <c r="AD34" s="35">
        <f>$I$28/'Fixed data'!$C$7</f>
        <v>-1.5331919679999998E-2</v>
      </c>
      <c r="AE34" s="35">
        <f>$I$28/'Fixed data'!$C$7</f>
        <v>-1.5331919679999998E-2</v>
      </c>
      <c r="AF34" s="35">
        <f>$I$28/'Fixed data'!$C$7</f>
        <v>-1.5331919679999998E-2</v>
      </c>
      <c r="AG34" s="35">
        <f>$I$28/'Fixed data'!$C$7</f>
        <v>-1.5331919679999998E-2</v>
      </c>
      <c r="AH34" s="35">
        <f>$I$28/'Fixed data'!$C$7</f>
        <v>-1.5331919679999998E-2</v>
      </c>
      <c r="AI34" s="35">
        <f>$I$28/'Fixed data'!$C$7</f>
        <v>-1.5331919679999998E-2</v>
      </c>
      <c r="AJ34" s="35">
        <f>$I$28/'Fixed data'!$C$7</f>
        <v>-1.5331919679999998E-2</v>
      </c>
      <c r="AK34" s="35">
        <f>$I$28/'Fixed data'!$C$7</f>
        <v>-1.5331919679999998E-2</v>
      </c>
      <c r="AL34" s="35">
        <f>$I$28/'Fixed data'!$C$7</f>
        <v>-1.5331919679999998E-2</v>
      </c>
      <c r="AM34" s="35">
        <f>$I$28/'Fixed data'!$C$7</f>
        <v>-1.5331919679999998E-2</v>
      </c>
      <c r="AN34" s="35">
        <f>$I$28/'Fixed data'!$C$7</f>
        <v>-1.5331919679999998E-2</v>
      </c>
      <c r="AO34" s="35">
        <f>$I$28/'Fixed data'!$C$7</f>
        <v>-1.5331919679999998E-2</v>
      </c>
      <c r="AP34" s="35">
        <f>$I$28/'Fixed data'!$C$7</f>
        <v>-1.5331919679999998E-2</v>
      </c>
      <c r="AQ34" s="35">
        <f>$I$28/'Fixed data'!$C$7</f>
        <v>-1.5331919679999998E-2</v>
      </c>
      <c r="AR34" s="35">
        <f>$I$28/'Fixed data'!$C$7</f>
        <v>-1.5331919679999998E-2</v>
      </c>
      <c r="AS34" s="35">
        <f>$I$28/'Fixed data'!$C$7</f>
        <v>-1.5331919679999998E-2</v>
      </c>
      <c r="AT34" s="35">
        <f>$I$28/'Fixed data'!$C$7</f>
        <v>-1.5331919679999998E-2</v>
      </c>
      <c r="AU34" s="35">
        <f>$I$28/'Fixed data'!$C$7</f>
        <v>-1.5331919679999998E-2</v>
      </c>
      <c r="AV34" s="35">
        <f>$I$28/'Fixed data'!$C$7</f>
        <v>-1.5331919679999998E-2</v>
      </c>
      <c r="AW34" s="35">
        <f>$I$28/'Fixed data'!$C$7</f>
        <v>-1.5331919679999998E-2</v>
      </c>
      <c r="AX34" s="35">
        <f>$I$28/'Fixed data'!$C$7</f>
        <v>-1.5331919679999998E-2</v>
      </c>
      <c r="AY34" s="35">
        <f>$I$28/'Fixed data'!$C$7</f>
        <v>-1.5331919679999998E-2</v>
      </c>
      <c r="AZ34" s="35">
        <f>$I$28/'Fixed data'!$C$7</f>
        <v>-1.5331919679999998E-2</v>
      </c>
      <c r="BA34" s="35">
        <f>$I$28/'Fixed data'!$C$7</f>
        <v>-1.5331919679999998E-2</v>
      </c>
      <c r="BB34" s="35">
        <f>$I$28/'Fixed data'!$C$7</f>
        <v>-1.5331919679999998E-2</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-1.5331919679999998E-2</v>
      </c>
      <c r="K60" s="35">
        <f t="shared" si="5"/>
        <v>-1.5331919679999998E-2</v>
      </c>
      <c r="L60" s="35">
        <f t="shared" si="5"/>
        <v>-1.5331919679999998E-2</v>
      </c>
      <c r="M60" s="35">
        <f t="shared" si="5"/>
        <v>-1.5331919679999998E-2</v>
      </c>
      <c r="N60" s="35">
        <f t="shared" si="5"/>
        <v>-1.5331919679999998E-2</v>
      </c>
      <c r="O60" s="35">
        <f t="shared" si="5"/>
        <v>-1.5331919679999998E-2</v>
      </c>
      <c r="P60" s="35">
        <f t="shared" si="5"/>
        <v>-1.5331919679999998E-2</v>
      </c>
      <c r="Q60" s="35">
        <f t="shared" si="5"/>
        <v>-1.5331919679999998E-2</v>
      </c>
      <c r="R60" s="35">
        <f t="shared" si="5"/>
        <v>-1.5331919679999998E-2</v>
      </c>
      <c r="S60" s="35">
        <f t="shared" si="5"/>
        <v>-1.5331919679999998E-2</v>
      </c>
      <c r="T60" s="35">
        <f t="shared" si="5"/>
        <v>-1.5331919679999998E-2</v>
      </c>
      <c r="U60" s="35">
        <f t="shared" si="5"/>
        <v>-1.5331919679999998E-2</v>
      </c>
      <c r="V60" s="35">
        <f t="shared" si="5"/>
        <v>-1.5331919679999998E-2</v>
      </c>
      <c r="W60" s="35">
        <f t="shared" si="5"/>
        <v>-1.5331919679999998E-2</v>
      </c>
      <c r="X60" s="35">
        <f t="shared" si="5"/>
        <v>-1.5331919679999998E-2</v>
      </c>
      <c r="Y60" s="35">
        <f t="shared" si="5"/>
        <v>-1.5331919679999998E-2</v>
      </c>
      <c r="Z60" s="35">
        <f t="shared" si="5"/>
        <v>-1.5331919679999998E-2</v>
      </c>
      <c r="AA60" s="35">
        <f t="shared" si="5"/>
        <v>-1.5331919679999998E-2</v>
      </c>
      <c r="AB60" s="35">
        <f t="shared" si="5"/>
        <v>-1.5331919679999998E-2</v>
      </c>
      <c r="AC60" s="35">
        <f t="shared" si="5"/>
        <v>-1.5331919679999998E-2</v>
      </c>
      <c r="AD60" s="35">
        <f t="shared" si="5"/>
        <v>-1.5331919679999998E-2</v>
      </c>
      <c r="AE60" s="35">
        <f t="shared" si="5"/>
        <v>-1.5331919679999998E-2</v>
      </c>
      <c r="AF60" s="35">
        <f t="shared" si="5"/>
        <v>-1.5331919679999998E-2</v>
      </c>
      <c r="AG60" s="35">
        <f t="shared" si="5"/>
        <v>-1.5331919679999998E-2</v>
      </c>
      <c r="AH60" s="35">
        <f t="shared" si="5"/>
        <v>-1.5331919679999998E-2</v>
      </c>
      <c r="AI60" s="35">
        <f t="shared" si="5"/>
        <v>-1.5331919679999998E-2</v>
      </c>
      <c r="AJ60" s="35">
        <f t="shared" si="5"/>
        <v>-1.5331919679999998E-2</v>
      </c>
      <c r="AK60" s="35">
        <f t="shared" si="5"/>
        <v>-1.5331919679999998E-2</v>
      </c>
      <c r="AL60" s="35">
        <f t="shared" si="5"/>
        <v>-1.5331919679999998E-2</v>
      </c>
      <c r="AM60" s="35">
        <f t="shared" si="5"/>
        <v>-1.5331919679999998E-2</v>
      </c>
      <c r="AN60" s="35">
        <f t="shared" si="5"/>
        <v>-1.5331919679999998E-2</v>
      </c>
      <c r="AO60" s="35">
        <f t="shared" si="5"/>
        <v>-1.5331919679999998E-2</v>
      </c>
      <c r="AP60" s="35">
        <f t="shared" si="5"/>
        <v>-1.5331919679999998E-2</v>
      </c>
      <c r="AQ60" s="35">
        <f t="shared" si="5"/>
        <v>-1.5331919679999998E-2</v>
      </c>
      <c r="AR60" s="35">
        <f t="shared" si="5"/>
        <v>-1.5331919679999998E-2</v>
      </c>
      <c r="AS60" s="35">
        <f t="shared" si="5"/>
        <v>-1.5331919679999998E-2</v>
      </c>
      <c r="AT60" s="35">
        <f t="shared" si="5"/>
        <v>-1.5331919679999998E-2</v>
      </c>
      <c r="AU60" s="35">
        <f t="shared" si="5"/>
        <v>-1.5331919679999998E-2</v>
      </c>
      <c r="AV60" s="35">
        <f t="shared" si="5"/>
        <v>-1.5331919679999998E-2</v>
      </c>
      <c r="AW60" s="35">
        <f t="shared" si="5"/>
        <v>-1.5331919679999998E-2</v>
      </c>
      <c r="AX60" s="35">
        <f t="shared" si="5"/>
        <v>-1.5331919679999998E-2</v>
      </c>
      <c r="AY60" s="35">
        <f t="shared" si="5"/>
        <v>-1.5331919679999998E-2</v>
      </c>
      <c r="AZ60" s="35">
        <f t="shared" si="5"/>
        <v>-1.5331919679999998E-2</v>
      </c>
      <c r="BA60" s="35">
        <f t="shared" si="5"/>
        <v>-1.5331919679999998E-2</v>
      </c>
      <c r="BB60" s="35">
        <f t="shared" si="5"/>
        <v>-1.5331919679999998E-2</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-0.68993638559999992</v>
      </c>
      <c r="K61" s="35">
        <f t="shared" si="6"/>
        <v>-0.6746044659199999</v>
      </c>
      <c r="L61" s="35">
        <f t="shared" si="6"/>
        <v>-0.65927254623999987</v>
      </c>
      <c r="M61" s="35">
        <f t="shared" si="6"/>
        <v>-0.64394062655999984</v>
      </c>
      <c r="N61" s="35">
        <f t="shared" si="6"/>
        <v>-0.62860870687999981</v>
      </c>
      <c r="O61" s="35">
        <f t="shared" si="6"/>
        <v>-0.61327678719999978</v>
      </c>
      <c r="P61" s="35">
        <f t="shared" si="6"/>
        <v>-0.59794486751999976</v>
      </c>
      <c r="Q61" s="35">
        <f t="shared" si="6"/>
        <v>-0.58261294783999973</v>
      </c>
      <c r="R61" s="35">
        <f t="shared" si="6"/>
        <v>-0.5672810281599997</v>
      </c>
      <c r="S61" s="35">
        <f t="shared" si="6"/>
        <v>-0.55194910847999967</v>
      </c>
      <c r="T61" s="35">
        <f t="shared" si="6"/>
        <v>-0.53661718879999964</v>
      </c>
      <c r="U61" s="35">
        <f t="shared" si="6"/>
        <v>-0.52128526911999962</v>
      </c>
      <c r="V61" s="35">
        <f t="shared" si="6"/>
        <v>-0.50595334943999959</v>
      </c>
      <c r="W61" s="35">
        <f t="shared" si="6"/>
        <v>-0.49062142975999962</v>
      </c>
      <c r="X61" s="35">
        <f t="shared" si="6"/>
        <v>-0.47528951007999964</v>
      </c>
      <c r="Y61" s="35">
        <f t="shared" si="6"/>
        <v>-0.45995759039999967</v>
      </c>
      <c r="Z61" s="35">
        <f t="shared" si="6"/>
        <v>-0.4446256707199997</v>
      </c>
      <c r="AA61" s="35">
        <f t="shared" si="6"/>
        <v>-0.42929375103999973</v>
      </c>
      <c r="AB61" s="35">
        <f t="shared" si="6"/>
        <v>-0.41396183135999975</v>
      </c>
      <c r="AC61" s="35">
        <f t="shared" si="6"/>
        <v>-0.39862991167999978</v>
      </c>
      <c r="AD61" s="35">
        <f t="shared" si="6"/>
        <v>-0.38329799199999981</v>
      </c>
      <c r="AE61" s="35">
        <f t="shared" si="6"/>
        <v>-0.36796607231999984</v>
      </c>
      <c r="AF61" s="35">
        <f t="shared" si="6"/>
        <v>-0.35263415263999986</v>
      </c>
      <c r="AG61" s="35">
        <f t="shared" si="6"/>
        <v>-0.33730223295999989</v>
      </c>
      <c r="AH61" s="35">
        <f t="shared" si="6"/>
        <v>-0.32197031327999992</v>
      </c>
      <c r="AI61" s="35">
        <f t="shared" si="6"/>
        <v>-0.30663839359999995</v>
      </c>
      <c r="AJ61" s="35">
        <f t="shared" si="6"/>
        <v>-0.29130647391999998</v>
      </c>
      <c r="AK61" s="35">
        <f t="shared" si="6"/>
        <v>-0.27597455424</v>
      </c>
      <c r="AL61" s="35">
        <f t="shared" si="6"/>
        <v>-0.26064263456000003</v>
      </c>
      <c r="AM61" s="35">
        <f t="shared" si="6"/>
        <v>-0.24531071488000003</v>
      </c>
      <c r="AN61" s="35">
        <f t="shared" si="6"/>
        <v>-0.22997879520000003</v>
      </c>
      <c r="AO61" s="35">
        <f t="shared" si="6"/>
        <v>-0.21464687552000003</v>
      </c>
      <c r="AP61" s="35">
        <f t="shared" si="6"/>
        <v>-0.19931495584000003</v>
      </c>
      <c r="AQ61" s="35">
        <f t="shared" si="6"/>
        <v>-0.18398303616000003</v>
      </c>
      <c r="AR61" s="35">
        <f t="shared" si="6"/>
        <v>-0.16865111648000003</v>
      </c>
      <c r="AS61" s="35">
        <f t="shared" si="6"/>
        <v>-0.15331919680000003</v>
      </c>
      <c r="AT61" s="35">
        <f t="shared" si="6"/>
        <v>-0.13798727712000003</v>
      </c>
      <c r="AU61" s="35">
        <f t="shared" si="6"/>
        <v>-0.12265535744000003</v>
      </c>
      <c r="AV61" s="35">
        <f t="shared" si="6"/>
        <v>-0.10732343776000003</v>
      </c>
      <c r="AW61" s="35">
        <f t="shared" si="6"/>
        <v>-9.1991518080000029E-2</v>
      </c>
      <c r="AX61" s="35">
        <f t="shared" si="6"/>
        <v>-7.6659598400000029E-2</v>
      </c>
      <c r="AY61" s="35">
        <f t="shared" si="6"/>
        <v>-6.1327678720000028E-2</v>
      </c>
      <c r="AZ61" s="35">
        <f t="shared" si="6"/>
        <v>-4.5995759040000028E-2</v>
      </c>
      <c r="BA61" s="35">
        <f t="shared" si="6"/>
        <v>-3.0663839360000028E-2</v>
      </c>
      <c r="BB61" s="35">
        <f t="shared" si="6"/>
        <v>-1.533191968000003E-2</v>
      </c>
      <c r="BC61" s="35">
        <f t="shared" si="6"/>
        <v>-3.1225022567582528E-17</v>
      </c>
      <c r="BD61" s="35">
        <f t="shared" si="6"/>
        <v>-3.1225022567582528E-17</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-0.68993638559999992</v>
      </c>
      <c r="J62" s="35">
        <f t="shared" si="7"/>
        <v>-0.6746044659199999</v>
      </c>
      <c r="K62" s="35">
        <f t="shared" si="7"/>
        <v>-0.65927254623999987</v>
      </c>
      <c r="L62" s="35">
        <f t="shared" si="7"/>
        <v>-0.64394062655999984</v>
      </c>
      <c r="M62" s="35">
        <f t="shared" si="7"/>
        <v>-0.62860870687999981</v>
      </c>
      <c r="N62" s="35">
        <f t="shared" si="7"/>
        <v>-0.61327678719999978</v>
      </c>
      <c r="O62" s="35">
        <f t="shared" si="7"/>
        <v>-0.59794486751999976</v>
      </c>
      <c r="P62" s="35">
        <f t="shared" si="7"/>
        <v>-0.58261294783999973</v>
      </c>
      <c r="Q62" s="35">
        <f t="shared" si="7"/>
        <v>-0.5672810281599997</v>
      </c>
      <c r="R62" s="35">
        <f t="shared" si="7"/>
        <v>-0.55194910847999967</v>
      </c>
      <c r="S62" s="35">
        <f t="shared" si="7"/>
        <v>-0.53661718879999964</v>
      </c>
      <c r="T62" s="35">
        <f t="shared" si="7"/>
        <v>-0.52128526911999962</v>
      </c>
      <c r="U62" s="35">
        <f t="shared" si="7"/>
        <v>-0.50595334943999959</v>
      </c>
      <c r="V62" s="35">
        <f t="shared" si="7"/>
        <v>-0.49062142975999962</v>
      </c>
      <c r="W62" s="35">
        <f t="shared" si="7"/>
        <v>-0.47528951007999964</v>
      </c>
      <c r="X62" s="35">
        <f t="shared" si="7"/>
        <v>-0.45995759039999967</v>
      </c>
      <c r="Y62" s="35">
        <f t="shared" si="7"/>
        <v>-0.4446256707199997</v>
      </c>
      <c r="Z62" s="35">
        <f t="shared" si="7"/>
        <v>-0.42929375103999973</v>
      </c>
      <c r="AA62" s="35">
        <f t="shared" si="7"/>
        <v>-0.41396183135999975</v>
      </c>
      <c r="AB62" s="35">
        <f t="shared" si="7"/>
        <v>-0.39862991167999978</v>
      </c>
      <c r="AC62" s="35">
        <f t="shared" si="7"/>
        <v>-0.38329799199999981</v>
      </c>
      <c r="AD62" s="35">
        <f t="shared" si="7"/>
        <v>-0.36796607231999984</v>
      </c>
      <c r="AE62" s="35">
        <f t="shared" si="7"/>
        <v>-0.35263415263999986</v>
      </c>
      <c r="AF62" s="35">
        <f t="shared" si="7"/>
        <v>-0.33730223295999989</v>
      </c>
      <c r="AG62" s="35">
        <f t="shared" si="7"/>
        <v>-0.32197031327999992</v>
      </c>
      <c r="AH62" s="35">
        <f t="shared" si="7"/>
        <v>-0.30663839359999995</v>
      </c>
      <c r="AI62" s="35">
        <f t="shared" si="7"/>
        <v>-0.29130647391999998</v>
      </c>
      <c r="AJ62" s="35">
        <f t="shared" si="7"/>
        <v>-0.27597455424</v>
      </c>
      <c r="AK62" s="35">
        <f t="shared" si="7"/>
        <v>-0.26064263456000003</v>
      </c>
      <c r="AL62" s="35">
        <f t="shared" si="7"/>
        <v>-0.24531071488000003</v>
      </c>
      <c r="AM62" s="35">
        <f t="shared" si="7"/>
        <v>-0.22997879520000003</v>
      </c>
      <c r="AN62" s="35">
        <f t="shared" si="7"/>
        <v>-0.21464687552000003</v>
      </c>
      <c r="AO62" s="35">
        <f t="shared" si="7"/>
        <v>-0.19931495584000003</v>
      </c>
      <c r="AP62" s="35">
        <f t="shared" si="7"/>
        <v>-0.18398303616000003</v>
      </c>
      <c r="AQ62" s="35">
        <f t="shared" si="7"/>
        <v>-0.16865111648000003</v>
      </c>
      <c r="AR62" s="35">
        <f t="shared" si="7"/>
        <v>-0.15331919680000003</v>
      </c>
      <c r="AS62" s="35">
        <f t="shared" si="7"/>
        <v>-0.13798727712000003</v>
      </c>
      <c r="AT62" s="35">
        <f t="shared" si="7"/>
        <v>-0.12265535744000003</v>
      </c>
      <c r="AU62" s="35">
        <f t="shared" si="7"/>
        <v>-0.10732343776000003</v>
      </c>
      <c r="AV62" s="35">
        <f t="shared" si="7"/>
        <v>-9.1991518080000029E-2</v>
      </c>
      <c r="AW62" s="35">
        <f t="shared" si="7"/>
        <v>-7.6659598400000029E-2</v>
      </c>
      <c r="AX62" s="35">
        <f t="shared" si="7"/>
        <v>-6.1327678720000028E-2</v>
      </c>
      <c r="AY62" s="35">
        <f t="shared" si="7"/>
        <v>-4.5995759040000028E-2</v>
      </c>
      <c r="AZ62" s="35">
        <f t="shared" si="7"/>
        <v>-3.0663839360000028E-2</v>
      </c>
      <c r="BA62" s="35">
        <f t="shared" si="7"/>
        <v>-1.533191968000003E-2</v>
      </c>
      <c r="BB62" s="35">
        <f t="shared" si="7"/>
        <v>-3.1225022567582528E-17</v>
      </c>
      <c r="BC62" s="35">
        <f t="shared" si="7"/>
        <v>-3.1225022567582528E-17</v>
      </c>
      <c r="BD62" s="35">
        <f t="shared" si="7"/>
        <v>-3.1225022567582528E-17</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-1.4488664097599999E-2</v>
      </c>
      <c r="J63" s="35">
        <f>AVERAGE(J61:J62)*'Fixed data'!$C$3</f>
        <v>-2.8655357881919995E-2</v>
      </c>
      <c r="K63" s="35">
        <f>AVERAGE(K61:K62)*'Fixed data'!$C$3</f>
        <v>-2.8011417255360001E-2</v>
      </c>
      <c r="L63" s="35">
        <f>AVERAGE(L61:L62)*'Fixed data'!$C$3</f>
        <v>-2.7367476628799993E-2</v>
      </c>
      <c r="M63" s="35">
        <f>AVERAGE(M61:M62)*'Fixed data'!$C$3</f>
        <v>-2.6723536002239996E-2</v>
      </c>
      <c r="N63" s="35">
        <f>AVERAGE(N61:N62)*'Fixed data'!$C$3</f>
        <v>-2.6079595375679991E-2</v>
      </c>
      <c r="O63" s="35">
        <f>AVERAGE(O61:O62)*'Fixed data'!$C$3</f>
        <v>-2.5435654749119994E-2</v>
      </c>
      <c r="P63" s="35">
        <f>AVERAGE(P61:P62)*'Fixed data'!$C$3</f>
        <v>-2.4791714122559989E-2</v>
      </c>
      <c r="Q63" s="35">
        <f>AVERAGE(Q61:Q62)*'Fixed data'!$C$3</f>
        <v>-2.4147773495999992E-2</v>
      </c>
      <c r="R63" s="35">
        <f>AVERAGE(R61:R62)*'Fixed data'!$C$3</f>
        <v>-2.3503832869439988E-2</v>
      </c>
      <c r="S63" s="35">
        <f>AVERAGE(S61:S62)*'Fixed data'!$C$3</f>
        <v>-2.285989224287999E-2</v>
      </c>
      <c r="T63" s="35">
        <f>AVERAGE(T61:T62)*'Fixed data'!$C$3</f>
        <v>-2.2215951616319982E-2</v>
      </c>
      <c r="U63" s="35">
        <f>AVERAGE(U61:U62)*'Fixed data'!$C$3</f>
        <v>-2.1572010989759988E-2</v>
      </c>
      <c r="V63" s="35">
        <f>AVERAGE(V61:V62)*'Fixed data'!$C$3</f>
        <v>-2.0928070363199987E-2</v>
      </c>
      <c r="W63" s="35">
        <f>AVERAGE(W61:W62)*'Fixed data'!$C$3</f>
        <v>-2.0284129736639983E-2</v>
      </c>
      <c r="X63" s="35">
        <f>AVERAGE(X61:X62)*'Fixed data'!$C$3</f>
        <v>-1.9640189110079989E-2</v>
      </c>
      <c r="Y63" s="35">
        <f>AVERAGE(Y61:Y62)*'Fixed data'!$C$3</f>
        <v>-1.8996248483519988E-2</v>
      </c>
      <c r="Z63" s="35">
        <f>AVERAGE(Z61:Z62)*'Fixed data'!$C$3</f>
        <v>-1.8352307856959991E-2</v>
      </c>
      <c r="AA63" s="35">
        <f>AVERAGE(AA61:AA62)*'Fixed data'!$C$3</f>
        <v>-1.770836723039999E-2</v>
      </c>
      <c r="AB63" s="35">
        <f>AVERAGE(AB61:AB62)*'Fixed data'!$C$3</f>
        <v>-1.7064426603839992E-2</v>
      </c>
      <c r="AC63" s="35">
        <f>AVERAGE(AC61:AC62)*'Fixed data'!$C$3</f>
        <v>-1.6420485977279992E-2</v>
      </c>
      <c r="AD63" s="35">
        <f>AVERAGE(AD61:AD62)*'Fixed data'!$C$3</f>
        <v>-1.5776545350719994E-2</v>
      </c>
      <c r="AE63" s="35">
        <f>AVERAGE(AE61:AE62)*'Fixed data'!$C$3</f>
        <v>-1.5132604724159993E-2</v>
      </c>
      <c r="AF63" s="35">
        <f>AVERAGE(AF61:AF62)*'Fixed data'!$C$3</f>
        <v>-1.4488664097599998E-2</v>
      </c>
      <c r="AG63" s="35">
        <f>AVERAGE(AG61:AG62)*'Fixed data'!$C$3</f>
        <v>-1.3844723471039995E-2</v>
      </c>
      <c r="AH63" s="35">
        <f>AVERAGE(AH61:AH62)*'Fixed data'!$C$3</f>
        <v>-1.3200782844479999E-2</v>
      </c>
      <c r="AI63" s="35">
        <f>AVERAGE(AI61:AI62)*'Fixed data'!$C$3</f>
        <v>-1.2556842217919998E-2</v>
      </c>
      <c r="AJ63" s="35">
        <f>AVERAGE(AJ61:AJ62)*'Fixed data'!$C$3</f>
        <v>-1.1912901591360001E-2</v>
      </c>
      <c r="AK63" s="35">
        <f>AVERAGE(AK61:AK62)*'Fixed data'!$C$3</f>
        <v>-1.12689609648E-2</v>
      </c>
      <c r="AL63" s="35">
        <f>AVERAGE(AL61:AL62)*'Fixed data'!$C$3</f>
        <v>-1.0625020338240001E-2</v>
      </c>
      <c r="AM63" s="35">
        <f>AVERAGE(AM61:AM62)*'Fixed data'!$C$3</f>
        <v>-9.9810797116800017E-3</v>
      </c>
      <c r="AN63" s="35">
        <f>AVERAGE(AN61:AN62)*'Fixed data'!$C$3</f>
        <v>-9.3371390851200008E-3</v>
      </c>
      <c r="AO63" s="35">
        <f>AVERAGE(AO61:AO62)*'Fixed data'!$C$3</f>
        <v>-8.6931984585600017E-3</v>
      </c>
      <c r="AP63" s="35">
        <f>AVERAGE(AP61:AP62)*'Fixed data'!$C$3</f>
        <v>-8.0492578320000008E-3</v>
      </c>
      <c r="AQ63" s="35">
        <f>AVERAGE(AQ61:AQ62)*'Fixed data'!$C$3</f>
        <v>-7.4053172054400025E-3</v>
      </c>
      <c r="AR63" s="35">
        <f>AVERAGE(AR61:AR62)*'Fixed data'!$C$3</f>
        <v>-6.7613765788800007E-3</v>
      </c>
      <c r="AS63" s="35">
        <f>AVERAGE(AS61:AS62)*'Fixed data'!$C$3</f>
        <v>-6.1174359523200024E-3</v>
      </c>
      <c r="AT63" s="35">
        <f>AVERAGE(AT61:AT62)*'Fixed data'!$C$3</f>
        <v>-5.4734953257600007E-3</v>
      </c>
      <c r="AU63" s="35">
        <f>AVERAGE(AU61:AU62)*'Fixed data'!$C$3</f>
        <v>-4.8295546992000015E-3</v>
      </c>
      <c r="AV63" s="35">
        <f>AVERAGE(AV61:AV62)*'Fixed data'!$C$3</f>
        <v>-4.1856140726400015E-3</v>
      </c>
      <c r="AW63" s="35">
        <f>AVERAGE(AW61:AW62)*'Fixed data'!$C$3</f>
        <v>-3.5416734460800015E-3</v>
      </c>
      <c r="AX63" s="35">
        <f>AVERAGE(AX61:AX62)*'Fixed data'!$C$3</f>
        <v>-2.8977328195200014E-3</v>
      </c>
      <c r="AY63" s="35">
        <f>AVERAGE(AY61:AY62)*'Fixed data'!$C$3</f>
        <v>-2.2537921929600014E-3</v>
      </c>
      <c r="AZ63" s="35">
        <f>AVERAGE(AZ61:AZ62)*'Fixed data'!$C$3</f>
        <v>-1.6098515664000014E-3</v>
      </c>
      <c r="BA63" s="35">
        <f>AVERAGE(BA61:BA62)*'Fixed data'!$C$3</f>
        <v>-9.6591093984000123E-4</v>
      </c>
      <c r="BB63" s="35">
        <f>AVERAGE(BB61:BB62)*'Fixed data'!$C$3</f>
        <v>-3.2197031328000131E-4</v>
      </c>
      <c r="BC63" s="35">
        <f>AVERAGE(BC61:BC62)*'Fixed data'!$C$3</f>
        <v>-1.3114509478384662E-18</v>
      </c>
      <c r="BD63" s="35">
        <f>AVERAGE(BD61:BD62)*'Fixed data'!$C$3</f>
        <v>-1.3114509478384662E-18</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-0.31017568649760002</v>
      </c>
      <c r="J64" s="53">
        <f t="shared" si="8"/>
        <v>-4.3987277561919995E-2</v>
      </c>
      <c r="K64" s="53">
        <f t="shared" si="8"/>
        <v>-4.3343336935360001E-2</v>
      </c>
      <c r="L64" s="53">
        <f t="shared" si="8"/>
        <v>-4.2699396308799993E-2</v>
      </c>
      <c r="M64" s="53">
        <f t="shared" si="8"/>
        <v>-4.2055455682239992E-2</v>
      </c>
      <c r="N64" s="53">
        <f t="shared" si="8"/>
        <v>-4.1411515055679991E-2</v>
      </c>
      <c r="O64" s="53">
        <f t="shared" si="8"/>
        <v>-4.076757442911999E-2</v>
      </c>
      <c r="P64" s="53">
        <f t="shared" si="8"/>
        <v>-4.012363380255999E-2</v>
      </c>
      <c r="Q64" s="53">
        <f t="shared" si="8"/>
        <v>-3.9479693175999989E-2</v>
      </c>
      <c r="R64" s="53">
        <f t="shared" si="8"/>
        <v>-3.8835752549439988E-2</v>
      </c>
      <c r="S64" s="53">
        <f t="shared" si="8"/>
        <v>-3.8191811922879987E-2</v>
      </c>
      <c r="T64" s="53">
        <f t="shared" si="8"/>
        <v>-3.7547871296319979E-2</v>
      </c>
      <c r="U64" s="53">
        <f t="shared" si="8"/>
        <v>-3.6903930669759985E-2</v>
      </c>
      <c r="V64" s="53">
        <f t="shared" si="8"/>
        <v>-3.6259990043199984E-2</v>
      </c>
      <c r="W64" s="53">
        <f t="shared" si="8"/>
        <v>-3.5616049416639983E-2</v>
      </c>
      <c r="X64" s="53">
        <f t="shared" si="8"/>
        <v>-3.4972108790079989E-2</v>
      </c>
      <c r="Y64" s="53">
        <f t="shared" si="8"/>
        <v>-3.4328168163519988E-2</v>
      </c>
      <c r="Z64" s="53">
        <f t="shared" si="8"/>
        <v>-3.3684227536959988E-2</v>
      </c>
      <c r="AA64" s="53">
        <f t="shared" si="8"/>
        <v>-3.3040286910399987E-2</v>
      </c>
      <c r="AB64" s="53">
        <f t="shared" si="8"/>
        <v>-3.2396346283839993E-2</v>
      </c>
      <c r="AC64" s="53">
        <f t="shared" si="8"/>
        <v>-3.1752405657279992E-2</v>
      </c>
      <c r="AD64" s="53">
        <f t="shared" si="8"/>
        <v>-3.1108465030719991E-2</v>
      </c>
      <c r="AE64" s="53">
        <f t="shared" si="8"/>
        <v>-3.046452440415999E-2</v>
      </c>
      <c r="AF64" s="53">
        <f t="shared" si="8"/>
        <v>-2.9820583777599996E-2</v>
      </c>
      <c r="AG64" s="53">
        <f t="shared" si="8"/>
        <v>-2.9176643151039995E-2</v>
      </c>
      <c r="AH64" s="53">
        <f t="shared" si="8"/>
        <v>-2.8532702524479998E-2</v>
      </c>
      <c r="AI64" s="53">
        <f t="shared" si="8"/>
        <v>-2.7888761897919997E-2</v>
      </c>
      <c r="AJ64" s="53">
        <f t="shared" si="8"/>
        <v>-2.7244821271359999E-2</v>
      </c>
      <c r="AK64" s="53">
        <f t="shared" si="8"/>
        <v>-2.6600880644799998E-2</v>
      </c>
      <c r="AL64" s="53">
        <f t="shared" si="8"/>
        <v>-2.5956940018239998E-2</v>
      </c>
      <c r="AM64" s="53">
        <f t="shared" si="8"/>
        <v>-2.531299939168E-2</v>
      </c>
      <c r="AN64" s="53">
        <f t="shared" si="8"/>
        <v>-2.4669058765119999E-2</v>
      </c>
      <c r="AO64" s="53">
        <f t="shared" si="8"/>
        <v>-2.4025118138560002E-2</v>
      </c>
      <c r="AP64" s="53">
        <f t="shared" si="8"/>
        <v>-2.3381177512000001E-2</v>
      </c>
      <c r="AQ64" s="53">
        <f t="shared" si="8"/>
        <v>-2.273723688544E-2</v>
      </c>
      <c r="AR64" s="53">
        <f t="shared" si="8"/>
        <v>-2.2093296258879999E-2</v>
      </c>
      <c r="AS64" s="53">
        <f t="shared" si="8"/>
        <v>-2.1449355632320002E-2</v>
      </c>
      <c r="AT64" s="53">
        <f t="shared" si="8"/>
        <v>-2.0805415005759997E-2</v>
      </c>
      <c r="AU64" s="53">
        <f t="shared" si="8"/>
        <v>-2.01614743792E-2</v>
      </c>
      <c r="AV64" s="53">
        <f t="shared" si="8"/>
        <v>-1.9517533752639999E-2</v>
      </c>
      <c r="AW64" s="53">
        <f t="shared" si="8"/>
        <v>-1.8873593126080002E-2</v>
      </c>
      <c r="AX64" s="53">
        <f t="shared" si="8"/>
        <v>-1.8229652499520001E-2</v>
      </c>
      <c r="AY64" s="53">
        <f t="shared" si="8"/>
        <v>-1.758571187296E-2</v>
      </c>
      <c r="AZ64" s="53">
        <f t="shared" si="8"/>
        <v>-1.6941771246399999E-2</v>
      </c>
      <c r="BA64" s="53">
        <f t="shared" si="8"/>
        <v>-1.6297830619839998E-2</v>
      </c>
      <c r="BB64" s="53">
        <f t="shared" si="8"/>
        <v>-1.5653889993280001E-2</v>
      </c>
      <c r="BC64" s="53">
        <f t="shared" si="8"/>
        <v>-1.3114509478384662E-18</v>
      </c>
      <c r="BD64" s="53">
        <f t="shared" si="8"/>
        <v>-1.3114509478384662E-18</v>
      </c>
    </row>
    <row r="65" spans="1:56" ht="12.75" customHeight="1" x14ac:dyDescent="0.3">
      <c r="A65" s="18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-0.31017568649760002</v>
      </c>
      <c r="J77" s="54">
        <f>IF('Fixed data'!$G$19=FALSE,J64+J76,J64)</f>
        <v>-4.3987277561919995E-2</v>
      </c>
      <c r="K77" s="54">
        <f>IF('Fixed data'!$G$19=FALSE,K64+K76,K64)</f>
        <v>-4.3343336935360001E-2</v>
      </c>
      <c r="L77" s="54">
        <f>IF('Fixed data'!$G$19=FALSE,L64+L76,L64)</f>
        <v>-4.2699396308799993E-2</v>
      </c>
      <c r="M77" s="54">
        <f>IF('Fixed data'!$G$19=FALSE,M64+M76,M64)</f>
        <v>-4.2055455682239992E-2</v>
      </c>
      <c r="N77" s="54">
        <f>IF('Fixed data'!$G$19=FALSE,N64+N76,N64)</f>
        <v>-4.1411515055679991E-2</v>
      </c>
      <c r="O77" s="54">
        <f>IF('Fixed data'!$G$19=FALSE,O64+O76,O64)</f>
        <v>-4.076757442911999E-2</v>
      </c>
      <c r="P77" s="54">
        <f>IF('Fixed data'!$G$19=FALSE,P64+P76,P64)</f>
        <v>-4.012363380255999E-2</v>
      </c>
      <c r="Q77" s="54">
        <f>IF('Fixed data'!$G$19=FALSE,Q64+Q76,Q64)</f>
        <v>-3.9479693175999989E-2</v>
      </c>
      <c r="R77" s="54">
        <f>IF('Fixed data'!$G$19=FALSE,R64+R76,R64)</f>
        <v>-3.8835752549439988E-2</v>
      </c>
      <c r="S77" s="54">
        <f>IF('Fixed data'!$G$19=FALSE,S64+S76,S64)</f>
        <v>-3.8191811922879987E-2</v>
      </c>
      <c r="T77" s="54">
        <f>IF('Fixed data'!$G$19=FALSE,T64+T76,T64)</f>
        <v>-3.7547871296319979E-2</v>
      </c>
      <c r="U77" s="54">
        <f>IF('Fixed data'!$G$19=FALSE,U64+U76,U64)</f>
        <v>-3.6903930669759985E-2</v>
      </c>
      <c r="V77" s="54">
        <f>IF('Fixed data'!$G$19=FALSE,V64+V76,V64)</f>
        <v>-3.6259990043199984E-2</v>
      </c>
      <c r="W77" s="54">
        <f>IF('Fixed data'!$G$19=FALSE,W64+W76,W64)</f>
        <v>-3.5616049416639983E-2</v>
      </c>
      <c r="X77" s="54">
        <f>IF('Fixed data'!$G$19=FALSE,X64+X76,X64)</f>
        <v>-3.4972108790079989E-2</v>
      </c>
      <c r="Y77" s="54">
        <f>IF('Fixed data'!$G$19=FALSE,Y64+Y76,Y64)</f>
        <v>-3.4328168163519988E-2</v>
      </c>
      <c r="Z77" s="54">
        <f>IF('Fixed data'!$G$19=FALSE,Z64+Z76,Z64)</f>
        <v>-3.3684227536959988E-2</v>
      </c>
      <c r="AA77" s="54">
        <f>IF('Fixed data'!$G$19=FALSE,AA64+AA76,AA64)</f>
        <v>-3.3040286910399987E-2</v>
      </c>
      <c r="AB77" s="54">
        <f>IF('Fixed data'!$G$19=FALSE,AB64+AB76,AB64)</f>
        <v>-3.2396346283839993E-2</v>
      </c>
      <c r="AC77" s="54">
        <f>IF('Fixed data'!$G$19=FALSE,AC64+AC76,AC64)</f>
        <v>-3.1752405657279992E-2</v>
      </c>
      <c r="AD77" s="54">
        <f>IF('Fixed data'!$G$19=FALSE,AD64+AD76,AD64)</f>
        <v>-3.1108465030719991E-2</v>
      </c>
      <c r="AE77" s="54">
        <f>IF('Fixed data'!$G$19=FALSE,AE64+AE76,AE64)</f>
        <v>-3.046452440415999E-2</v>
      </c>
      <c r="AF77" s="54">
        <f>IF('Fixed data'!$G$19=FALSE,AF64+AF76,AF64)</f>
        <v>-2.9820583777599996E-2</v>
      </c>
      <c r="AG77" s="54">
        <f>IF('Fixed data'!$G$19=FALSE,AG64+AG76,AG64)</f>
        <v>-2.9176643151039995E-2</v>
      </c>
      <c r="AH77" s="54">
        <f>IF('Fixed data'!$G$19=FALSE,AH64+AH76,AH64)</f>
        <v>-2.8532702524479998E-2</v>
      </c>
      <c r="AI77" s="54">
        <f>IF('Fixed data'!$G$19=FALSE,AI64+AI76,AI64)</f>
        <v>-2.7888761897919997E-2</v>
      </c>
      <c r="AJ77" s="54">
        <f>IF('Fixed data'!$G$19=FALSE,AJ64+AJ76,AJ64)</f>
        <v>-2.7244821271359999E-2</v>
      </c>
      <c r="AK77" s="54">
        <f>IF('Fixed data'!$G$19=FALSE,AK64+AK76,AK64)</f>
        <v>-2.6600880644799998E-2</v>
      </c>
      <c r="AL77" s="54">
        <f>IF('Fixed data'!$G$19=FALSE,AL64+AL76,AL64)</f>
        <v>-2.5956940018239998E-2</v>
      </c>
      <c r="AM77" s="54">
        <f>IF('Fixed data'!$G$19=FALSE,AM64+AM76,AM64)</f>
        <v>-2.531299939168E-2</v>
      </c>
      <c r="AN77" s="54">
        <f>IF('Fixed data'!$G$19=FALSE,AN64+AN76,AN64)</f>
        <v>-2.4669058765119999E-2</v>
      </c>
      <c r="AO77" s="54">
        <f>IF('Fixed data'!$G$19=FALSE,AO64+AO76,AO64)</f>
        <v>-2.4025118138560002E-2</v>
      </c>
      <c r="AP77" s="54">
        <f>IF('Fixed data'!$G$19=FALSE,AP64+AP76,AP64)</f>
        <v>-2.3381177512000001E-2</v>
      </c>
      <c r="AQ77" s="54">
        <f>IF('Fixed data'!$G$19=FALSE,AQ64+AQ76,AQ64)</f>
        <v>-2.273723688544E-2</v>
      </c>
      <c r="AR77" s="54">
        <f>IF('Fixed data'!$G$19=FALSE,AR64+AR76,AR64)</f>
        <v>-2.2093296258879999E-2</v>
      </c>
      <c r="AS77" s="54">
        <f>IF('Fixed data'!$G$19=FALSE,AS64+AS76,AS64)</f>
        <v>-2.1449355632320002E-2</v>
      </c>
      <c r="AT77" s="54">
        <f>IF('Fixed data'!$G$19=FALSE,AT64+AT76,AT64)</f>
        <v>-2.0805415005759997E-2</v>
      </c>
      <c r="AU77" s="54">
        <f>IF('Fixed data'!$G$19=FALSE,AU64+AU76,AU64)</f>
        <v>-2.01614743792E-2</v>
      </c>
      <c r="AV77" s="54">
        <f>IF('Fixed data'!$G$19=FALSE,AV64+AV76,AV64)</f>
        <v>-1.9517533752639999E-2</v>
      </c>
      <c r="AW77" s="54">
        <f>IF('Fixed data'!$G$19=FALSE,AW64+AW76,AW64)</f>
        <v>-1.8873593126080002E-2</v>
      </c>
      <c r="AX77" s="54">
        <f>IF('Fixed data'!$G$19=FALSE,AX64+AX76,AX64)</f>
        <v>-1.8229652499520001E-2</v>
      </c>
      <c r="AY77" s="54">
        <f>IF('Fixed data'!$G$19=FALSE,AY64+AY76,AY64)</f>
        <v>-1.758571187296E-2</v>
      </c>
      <c r="AZ77" s="54">
        <f>IF('Fixed data'!$G$19=FALSE,AZ64+AZ76,AZ64)</f>
        <v>-1.6941771246399999E-2</v>
      </c>
      <c r="BA77" s="54">
        <f>IF('Fixed data'!$G$19=FALSE,BA64+BA76,BA64)</f>
        <v>-1.6297830619839998E-2</v>
      </c>
      <c r="BB77" s="54">
        <f>IF('Fixed data'!$G$19=FALSE,BB64+BB76,BB64)</f>
        <v>-1.5653889993280001E-2</v>
      </c>
      <c r="BC77" s="54">
        <f>IF('Fixed data'!$G$19=FALSE,BC64+BC76,BC64)</f>
        <v>-1.3114509478384662E-18</v>
      </c>
      <c r="BD77" s="54">
        <f>IF('Fixed data'!$G$19=FALSE,BD64+BD76,BD64)</f>
        <v>-1.3114509478384662E-18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-0.26115960504290109</v>
      </c>
      <c r="J80" s="55">
        <f t="shared" si="10"/>
        <v>-3.5783678637965874E-2</v>
      </c>
      <c r="K80" s="55">
        <f t="shared" si="10"/>
        <v>-3.4067471037066067E-2</v>
      </c>
      <c r="L80" s="55">
        <f t="shared" si="10"/>
        <v>-3.2426415000360226E-2</v>
      </c>
      <c r="M80" s="55">
        <f t="shared" si="10"/>
        <v>-3.0857390383607183E-2</v>
      </c>
      <c r="N80" s="55">
        <f t="shared" si="10"/>
        <v>-2.9357402127197028E-2</v>
      </c>
      <c r="O80" s="55">
        <f t="shared" si="10"/>
        <v>-2.7923575364363854E-2</v>
      </c>
      <c r="P80" s="55">
        <f t="shared" si="10"/>
        <v>-2.6553150717203336E-2</v>
      </c>
      <c r="Q80" s="55">
        <f t="shared" si="10"/>
        <v>-2.5243479773387534E-2</v>
      </c>
      <c r="R80" s="55">
        <f t="shared" si="10"/>
        <v>-2.3992020736734905E-2</v>
      </c>
      <c r="S80" s="55">
        <f t="shared" si="10"/>
        <v>-2.2796334245050037E-2</v>
      </c>
      <c r="T80" s="55">
        <f t="shared" si="10"/>
        <v>-2.1654079348893712E-2</v>
      </c>
      <c r="U80" s="55">
        <f t="shared" si="10"/>
        <v>-2.0563009645181877E-2</v>
      </c>
      <c r="V80" s="55">
        <f t="shared" si="10"/>
        <v>-1.9520969559740267E-2</v>
      </c>
      <c r="W80" s="55">
        <f t="shared" si="10"/>
        <v>-1.8525890773162013E-2</v>
      </c>
      <c r="X80" s="55">
        <f t="shared" si="10"/>
        <v>-1.757578878452715E-2</v>
      </c>
      <c r="Y80" s="55">
        <f t="shared" si="10"/>
        <v>-1.6668759607747385E-2</v>
      </c>
      <c r="Z80" s="55">
        <f t="shared" si="10"/>
        <v>-1.580297659549575E-2</v>
      </c>
      <c r="AA80" s="55">
        <f t="shared" si="10"/>
        <v>-1.4976687385870208E-2</v>
      </c>
      <c r="AB80" s="55">
        <f t="shared" si="10"/>
        <v>-1.4188210967122304E-2</v>
      </c>
      <c r="AC80" s="55">
        <f t="shared" si="10"/>
        <v>-1.343593485595739E-2</v>
      </c>
      <c r="AD80" s="55">
        <f t="shared" si="10"/>
        <v>-1.2718312385082024E-2</v>
      </c>
      <c r="AE80" s="55">
        <f t="shared" si="10"/>
        <v>-1.2033860095836449E-2</v>
      </c>
      <c r="AF80" s="55">
        <f t="shared" si="10"/>
        <v>-1.1381155231906862E-2</v>
      </c>
      <c r="AG80" s="55">
        <f t="shared" si="10"/>
        <v>-1.075883333026279E-2</v>
      </c>
      <c r="AH80" s="55">
        <f t="shared" si="10"/>
        <v>-1.0165585905610034E-2</v>
      </c>
      <c r="AI80" s="55">
        <f t="shared" si="10"/>
        <v>-1.1155146253625972E-2</v>
      </c>
      <c r="AJ80" s="55">
        <f t="shared" si="10"/>
        <v>-1.0580173088111657E-2</v>
      </c>
      <c r="AK80" s="55">
        <f t="shared" si="10"/>
        <v>-1.0029230189352473E-2</v>
      </c>
      <c r="AL80" s="55">
        <f t="shared" si="10"/>
        <v>-9.5014055066023548E-3</v>
      </c>
      <c r="AM80" s="55">
        <f t="shared" si="10"/>
        <v>-8.9958197325368805E-3</v>
      </c>
      <c r="AN80" s="55">
        <f t="shared" si="10"/>
        <v>-8.5116251695952667E-3</v>
      </c>
      <c r="AO80" s="55">
        <f t="shared" si="10"/>
        <v>-8.0480046345832532E-3</v>
      </c>
      <c r="AP80" s="55">
        <f t="shared" si="10"/>
        <v>-7.6041704002698012E-3</v>
      </c>
      <c r="AQ80" s="55">
        <f t="shared" si="10"/>
        <v>-7.1793631727519415E-3</v>
      </c>
      <c r="AR80" s="55">
        <f t="shared" si="10"/>
        <v>-6.7728511034020186E-3</v>
      </c>
      <c r="AS80" s="55">
        <f t="shared" si="10"/>
        <v>-6.383928834250369E-3</v>
      </c>
      <c r="AT80" s="55">
        <f t="shared" si="10"/>
        <v>-6.0119165756939751E-3</v>
      </c>
      <c r="AU80" s="55">
        <f t="shared" si="10"/>
        <v>-5.6561592154578408E-3</v>
      </c>
      <c r="AV80" s="55">
        <f t="shared" si="10"/>
        <v>-5.3160254577709273E-3</v>
      </c>
      <c r="AW80" s="55">
        <f t="shared" si="10"/>
        <v>-4.9909069917525393E-3</v>
      </c>
      <c r="AX80" s="55">
        <f t="shared" si="10"/>
        <v>-4.6802176880378007E-3</v>
      </c>
      <c r="AY80" s="55">
        <f t="shared" si="10"/>
        <v>-4.3833928227027339E-3</v>
      </c>
      <c r="AZ80" s="55">
        <f t="shared" si="10"/>
        <v>-4.0998883275801968E-3</v>
      </c>
      <c r="BA80" s="55">
        <f t="shared" si="10"/>
        <v>-3.8291800660877301E-3</v>
      </c>
      <c r="BB80" s="55">
        <f t="shared" si="10"/>
        <v>-3.5707631337171526E-3</v>
      </c>
      <c r="BC80" s="55">
        <f t="shared" si="10"/>
        <v>-2.9043810291158981E-19</v>
      </c>
      <c r="BD80" s="55">
        <f t="shared" si="10"/>
        <v>-2.8197874069086387E-19</v>
      </c>
    </row>
    <row r="81" spans="1:56" x14ac:dyDescent="0.3">
      <c r="A81" s="75"/>
      <c r="B81" s="15" t="s">
        <v>18</v>
      </c>
      <c r="C81" s="15"/>
      <c r="D81" s="14" t="s">
        <v>38</v>
      </c>
      <c r="E81" s="56">
        <f>+E80</f>
        <v>0</v>
      </c>
      <c r="F81" s="56">
        <f t="shared" ref="F81:BD81" si="11">+E81+F80</f>
        <v>0</v>
      </c>
      <c r="G81" s="56">
        <f t="shared" si="11"/>
        <v>0</v>
      </c>
      <c r="H81" s="56">
        <f t="shared" si="11"/>
        <v>0</v>
      </c>
      <c r="I81" s="56">
        <f t="shared" si="11"/>
        <v>-0.26115960504290109</v>
      </c>
      <c r="J81" s="56">
        <f t="shared" si="11"/>
        <v>-0.29694328368086698</v>
      </c>
      <c r="K81" s="56">
        <f t="shared" si="11"/>
        <v>-0.33101075471793306</v>
      </c>
      <c r="L81" s="56">
        <f t="shared" si="11"/>
        <v>-0.36343716971829332</v>
      </c>
      <c r="M81" s="56">
        <f t="shared" si="11"/>
        <v>-0.3942945601019005</v>
      </c>
      <c r="N81" s="56">
        <f t="shared" si="11"/>
        <v>-0.42365196222909751</v>
      </c>
      <c r="O81" s="56">
        <f t="shared" si="11"/>
        <v>-0.45157553759346136</v>
      </c>
      <c r="P81" s="56">
        <f t="shared" si="11"/>
        <v>-0.47812868831066468</v>
      </c>
      <c r="Q81" s="56">
        <f t="shared" si="11"/>
        <v>-0.50337216808405216</v>
      </c>
      <c r="R81" s="56">
        <f t="shared" si="11"/>
        <v>-0.52736418882078706</v>
      </c>
      <c r="S81" s="56">
        <f t="shared" si="11"/>
        <v>-0.55016052306583707</v>
      </c>
      <c r="T81" s="56">
        <f t="shared" si="11"/>
        <v>-0.57181460241473081</v>
      </c>
      <c r="U81" s="56">
        <f t="shared" si="11"/>
        <v>-0.59237761205991268</v>
      </c>
      <c r="V81" s="56">
        <f t="shared" si="11"/>
        <v>-0.61189858161965294</v>
      </c>
      <c r="W81" s="56">
        <f t="shared" si="11"/>
        <v>-0.63042447239281496</v>
      </c>
      <c r="X81" s="56">
        <f t="shared" si="11"/>
        <v>-0.64800026117734211</v>
      </c>
      <c r="Y81" s="56">
        <f t="shared" si="11"/>
        <v>-0.66466902078508949</v>
      </c>
      <c r="Z81" s="56">
        <f t="shared" si="11"/>
        <v>-0.68047199738058528</v>
      </c>
      <c r="AA81" s="56">
        <f t="shared" si="11"/>
        <v>-0.69544868476645549</v>
      </c>
      <c r="AB81" s="56">
        <f t="shared" si="11"/>
        <v>-0.7096368957335778</v>
      </c>
      <c r="AC81" s="56">
        <f t="shared" si="11"/>
        <v>-0.7230728305895352</v>
      </c>
      <c r="AD81" s="56">
        <f t="shared" si="11"/>
        <v>-0.73579114297461723</v>
      </c>
      <c r="AE81" s="56">
        <f t="shared" si="11"/>
        <v>-0.74782500307045363</v>
      </c>
      <c r="AF81" s="56">
        <f t="shared" si="11"/>
        <v>-0.75920615830236049</v>
      </c>
      <c r="AG81" s="56">
        <f t="shared" si="11"/>
        <v>-0.76996499163262333</v>
      </c>
      <c r="AH81" s="56">
        <f t="shared" si="11"/>
        <v>-0.78013057753823334</v>
      </c>
      <c r="AI81" s="56">
        <f t="shared" si="11"/>
        <v>-0.79128572379185935</v>
      </c>
      <c r="AJ81" s="56">
        <f t="shared" si="11"/>
        <v>-0.80186589687997101</v>
      </c>
      <c r="AK81" s="56">
        <f t="shared" si="11"/>
        <v>-0.81189512706932343</v>
      </c>
      <c r="AL81" s="56">
        <f t="shared" si="11"/>
        <v>-0.82139653257592582</v>
      </c>
      <c r="AM81" s="56">
        <f t="shared" si="11"/>
        <v>-0.83039235230846264</v>
      </c>
      <c r="AN81" s="56">
        <f t="shared" si="11"/>
        <v>-0.83890397747805789</v>
      </c>
      <c r="AO81" s="56">
        <f t="shared" si="11"/>
        <v>-0.84695198211264111</v>
      </c>
      <c r="AP81" s="56">
        <f t="shared" si="11"/>
        <v>-0.85455615251291095</v>
      </c>
      <c r="AQ81" s="56">
        <f t="shared" si="11"/>
        <v>-0.86173551568566287</v>
      </c>
      <c r="AR81" s="56">
        <f t="shared" si="11"/>
        <v>-0.86850836678906485</v>
      </c>
      <c r="AS81" s="56">
        <f t="shared" si="11"/>
        <v>-0.87489229562331516</v>
      </c>
      <c r="AT81" s="56">
        <f t="shared" si="11"/>
        <v>-0.88090421219900916</v>
      </c>
      <c r="AU81" s="56">
        <f t="shared" si="11"/>
        <v>-0.88656037141446697</v>
      </c>
      <c r="AV81" s="56">
        <f t="shared" si="11"/>
        <v>-0.89187639687223785</v>
      </c>
      <c r="AW81" s="56">
        <f t="shared" si="11"/>
        <v>-0.89686730386399038</v>
      </c>
      <c r="AX81" s="56">
        <f t="shared" si="11"/>
        <v>-0.90154752155202822</v>
      </c>
      <c r="AY81" s="56">
        <f t="shared" si="11"/>
        <v>-0.90593091437473094</v>
      </c>
      <c r="AZ81" s="56">
        <f t="shared" si="11"/>
        <v>-0.91003080270231118</v>
      </c>
      <c r="BA81" s="56">
        <f t="shared" si="11"/>
        <v>-0.91385998276839886</v>
      </c>
      <c r="BB81" s="56">
        <f t="shared" si="11"/>
        <v>-0.91743074590211604</v>
      </c>
      <c r="BC81" s="56">
        <f t="shared" si="11"/>
        <v>-0.91743074590211604</v>
      </c>
      <c r="BD81" s="56">
        <f t="shared" si="11"/>
        <v>-0.91743074590211604</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I90" sqref="I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-0.47585596861655244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-0.56047520060640521</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-0.62111918104506925</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-0.67815500166855203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5</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5" t="s">
        <v>11</v>
      </c>
      <c r="B13" s="61" t="s">
        <v>193</v>
      </c>
      <c r="C13" s="60"/>
      <c r="D13" s="61" t="s">
        <v>38</v>
      </c>
      <c r="E13" s="62">
        <f>'Workings template'!C7/1000000</f>
        <v>0</v>
      </c>
      <c r="F13" s="62">
        <f>'Workings template'!D7/1000000</f>
        <v>0</v>
      </c>
      <c r="G13" s="62">
        <f>'Workings template'!E7/1000000</f>
        <v>0</v>
      </c>
      <c r="H13" s="62">
        <f>'Workings template'!F7/1000000</f>
        <v>0</v>
      </c>
      <c r="I13" s="62">
        <f>-'Workings template'!G6/1000000</f>
        <v>-0.74998447000000001</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6"/>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6"/>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6"/>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6"/>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7"/>
      <c r="B18" s="123" t="s">
        <v>193</v>
      </c>
      <c r="C18" s="128"/>
      <c r="D18" s="124" t="s">
        <v>38</v>
      </c>
      <c r="E18" s="59">
        <f>SUM(E13:E17)</f>
        <v>0</v>
      </c>
      <c r="F18" s="59">
        <f t="shared" ref="F18:AW18" si="0">SUM(F13:F17)</f>
        <v>0</v>
      </c>
      <c r="G18" s="59">
        <f t="shared" si="0"/>
        <v>0</v>
      </c>
      <c r="H18" s="59">
        <f t="shared" si="0"/>
        <v>0</v>
      </c>
      <c r="I18" s="59">
        <f t="shared" si="0"/>
        <v>-0.74998447000000001</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8"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8"/>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8"/>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8"/>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8"/>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8"/>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9"/>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-0.74998447000000001</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-0.52498912899999994</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-0.22499534100000007</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-1.1666425088888887E-2</v>
      </c>
      <c r="K34" s="35">
        <f>$I$28/'Fixed data'!$C$7</f>
        <v>-1.1666425088888887E-2</v>
      </c>
      <c r="L34" s="35">
        <f>$I$28/'Fixed data'!$C$7</f>
        <v>-1.1666425088888887E-2</v>
      </c>
      <c r="M34" s="35">
        <f>$I$28/'Fixed data'!$C$7</f>
        <v>-1.1666425088888887E-2</v>
      </c>
      <c r="N34" s="35">
        <f>$I$28/'Fixed data'!$C$7</f>
        <v>-1.1666425088888887E-2</v>
      </c>
      <c r="O34" s="35">
        <f>$I$28/'Fixed data'!$C$7</f>
        <v>-1.1666425088888887E-2</v>
      </c>
      <c r="P34" s="35">
        <f>$I$28/'Fixed data'!$C$7</f>
        <v>-1.1666425088888887E-2</v>
      </c>
      <c r="Q34" s="35">
        <f>$I$28/'Fixed data'!$C$7</f>
        <v>-1.1666425088888887E-2</v>
      </c>
      <c r="R34" s="35">
        <f>$I$28/'Fixed data'!$C$7</f>
        <v>-1.1666425088888887E-2</v>
      </c>
      <c r="S34" s="35">
        <f>$I$28/'Fixed data'!$C$7</f>
        <v>-1.1666425088888887E-2</v>
      </c>
      <c r="T34" s="35">
        <f>$I$28/'Fixed data'!$C$7</f>
        <v>-1.1666425088888887E-2</v>
      </c>
      <c r="U34" s="35">
        <f>$I$28/'Fixed data'!$C$7</f>
        <v>-1.1666425088888887E-2</v>
      </c>
      <c r="V34" s="35">
        <f>$I$28/'Fixed data'!$C$7</f>
        <v>-1.1666425088888887E-2</v>
      </c>
      <c r="W34" s="35">
        <f>$I$28/'Fixed data'!$C$7</f>
        <v>-1.1666425088888887E-2</v>
      </c>
      <c r="X34" s="35">
        <f>$I$28/'Fixed data'!$C$7</f>
        <v>-1.1666425088888887E-2</v>
      </c>
      <c r="Y34" s="35">
        <f>$I$28/'Fixed data'!$C$7</f>
        <v>-1.1666425088888887E-2</v>
      </c>
      <c r="Z34" s="35">
        <f>$I$28/'Fixed data'!$C$7</f>
        <v>-1.1666425088888887E-2</v>
      </c>
      <c r="AA34" s="35">
        <f>$I$28/'Fixed data'!$C$7</f>
        <v>-1.1666425088888887E-2</v>
      </c>
      <c r="AB34" s="35">
        <f>$I$28/'Fixed data'!$C$7</f>
        <v>-1.1666425088888887E-2</v>
      </c>
      <c r="AC34" s="35">
        <f>$I$28/'Fixed data'!$C$7</f>
        <v>-1.1666425088888887E-2</v>
      </c>
      <c r="AD34" s="35">
        <f>$I$28/'Fixed data'!$C$7</f>
        <v>-1.1666425088888887E-2</v>
      </c>
      <c r="AE34" s="35">
        <f>$I$28/'Fixed data'!$C$7</f>
        <v>-1.1666425088888887E-2</v>
      </c>
      <c r="AF34" s="35">
        <f>$I$28/'Fixed data'!$C$7</f>
        <v>-1.1666425088888887E-2</v>
      </c>
      <c r="AG34" s="35">
        <f>$I$28/'Fixed data'!$C$7</f>
        <v>-1.1666425088888887E-2</v>
      </c>
      <c r="AH34" s="35">
        <f>$I$28/'Fixed data'!$C$7</f>
        <v>-1.1666425088888887E-2</v>
      </c>
      <c r="AI34" s="35">
        <f>$I$28/'Fixed data'!$C$7</f>
        <v>-1.1666425088888887E-2</v>
      </c>
      <c r="AJ34" s="35">
        <f>$I$28/'Fixed data'!$C$7</f>
        <v>-1.1666425088888887E-2</v>
      </c>
      <c r="AK34" s="35">
        <f>$I$28/'Fixed data'!$C$7</f>
        <v>-1.1666425088888887E-2</v>
      </c>
      <c r="AL34" s="35">
        <f>$I$28/'Fixed data'!$C$7</f>
        <v>-1.1666425088888887E-2</v>
      </c>
      <c r="AM34" s="35">
        <f>$I$28/'Fixed data'!$C$7</f>
        <v>-1.1666425088888887E-2</v>
      </c>
      <c r="AN34" s="35">
        <f>$I$28/'Fixed data'!$C$7</f>
        <v>-1.1666425088888887E-2</v>
      </c>
      <c r="AO34" s="35">
        <f>$I$28/'Fixed data'!$C$7</f>
        <v>-1.1666425088888887E-2</v>
      </c>
      <c r="AP34" s="35">
        <f>$I$28/'Fixed data'!$C$7</f>
        <v>-1.1666425088888887E-2</v>
      </c>
      <c r="AQ34" s="35">
        <f>$I$28/'Fixed data'!$C$7</f>
        <v>-1.1666425088888887E-2</v>
      </c>
      <c r="AR34" s="35">
        <f>$I$28/'Fixed data'!$C$7</f>
        <v>-1.1666425088888887E-2</v>
      </c>
      <c r="AS34" s="35">
        <f>$I$28/'Fixed data'!$C$7</f>
        <v>-1.1666425088888887E-2</v>
      </c>
      <c r="AT34" s="35">
        <f>$I$28/'Fixed data'!$C$7</f>
        <v>-1.1666425088888887E-2</v>
      </c>
      <c r="AU34" s="35">
        <f>$I$28/'Fixed data'!$C$7</f>
        <v>-1.1666425088888887E-2</v>
      </c>
      <c r="AV34" s="35">
        <f>$I$28/'Fixed data'!$C$7</f>
        <v>-1.1666425088888887E-2</v>
      </c>
      <c r="AW34" s="35">
        <f>$I$28/'Fixed data'!$C$7</f>
        <v>-1.1666425088888887E-2</v>
      </c>
      <c r="AX34" s="35">
        <f>$I$28/'Fixed data'!$C$7</f>
        <v>-1.1666425088888887E-2</v>
      </c>
      <c r="AY34" s="35">
        <f>$I$28/'Fixed data'!$C$7</f>
        <v>-1.1666425088888887E-2</v>
      </c>
      <c r="AZ34" s="35">
        <f>$I$28/'Fixed data'!$C$7</f>
        <v>-1.1666425088888887E-2</v>
      </c>
      <c r="BA34" s="35">
        <f>$I$28/'Fixed data'!$C$7</f>
        <v>-1.1666425088888887E-2</v>
      </c>
      <c r="BB34" s="35">
        <f>$I$28/'Fixed data'!$C$7</f>
        <v>-1.1666425088888887E-2</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-1.1666425088888887E-2</v>
      </c>
      <c r="K60" s="35">
        <f t="shared" si="5"/>
        <v>-1.1666425088888887E-2</v>
      </c>
      <c r="L60" s="35">
        <f t="shared" si="5"/>
        <v>-1.1666425088888887E-2</v>
      </c>
      <c r="M60" s="35">
        <f t="shared" si="5"/>
        <v>-1.1666425088888887E-2</v>
      </c>
      <c r="N60" s="35">
        <f t="shared" si="5"/>
        <v>-1.1666425088888887E-2</v>
      </c>
      <c r="O60" s="35">
        <f t="shared" si="5"/>
        <v>-1.1666425088888887E-2</v>
      </c>
      <c r="P60" s="35">
        <f t="shared" si="5"/>
        <v>-1.1666425088888887E-2</v>
      </c>
      <c r="Q60" s="35">
        <f t="shared" si="5"/>
        <v>-1.1666425088888887E-2</v>
      </c>
      <c r="R60" s="35">
        <f t="shared" si="5"/>
        <v>-1.1666425088888887E-2</v>
      </c>
      <c r="S60" s="35">
        <f t="shared" si="5"/>
        <v>-1.1666425088888887E-2</v>
      </c>
      <c r="T60" s="35">
        <f t="shared" si="5"/>
        <v>-1.1666425088888887E-2</v>
      </c>
      <c r="U60" s="35">
        <f t="shared" si="5"/>
        <v>-1.1666425088888887E-2</v>
      </c>
      <c r="V60" s="35">
        <f t="shared" si="5"/>
        <v>-1.1666425088888887E-2</v>
      </c>
      <c r="W60" s="35">
        <f t="shared" si="5"/>
        <v>-1.1666425088888887E-2</v>
      </c>
      <c r="X60" s="35">
        <f t="shared" si="5"/>
        <v>-1.1666425088888887E-2</v>
      </c>
      <c r="Y60" s="35">
        <f t="shared" si="5"/>
        <v>-1.1666425088888887E-2</v>
      </c>
      <c r="Z60" s="35">
        <f t="shared" si="5"/>
        <v>-1.1666425088888887E-2</v>
      </c>
      <c r="AA60" s="35">
        <f t="shared" si="5"/>
        <v>-1.1666425088888887E-2</v>
      </c>
      <c r="AB60" s="35">
        <f t="shared" si="5"/>
        <v>-1.1666425088888887E-2</v>
      </c>
      <c r="AC60" s="35">
        <f t="shared" si="5"/>
        <v>-1.1666425088888887E-2</v>
      </c>
      <c r="AD60" s="35">
        <f t="shared" si="5"/>
        <v>-1.1666425088888887E-2</v>
      </c>
      <c r="AE60" s="35">
        <f t="shared" si="5"/>
        <v>-1.1666425088888887E-2</v>
      </c>
      <c r="AF60" s="35">
        <f t="shared" si="5"/>
        <v>-1.1666425088888887E-2</v>
      </c>
      <c r="AG60" s="35">
        <f t="shared" si="5"/>
        <v>-1.1666425088888887E-2</v>
      </c>
      <c r="AH60" s="35">
        <f t="shared" si="5"/>
        <v>-1.1666425088888887E-2</v>
      </c>
      <c r="AI60" s="35">
        <f t="shared" si="5"/>
        <v>-1.1666425088888887E-2</v>
      </c>
      <c r="AJ60" s="35">
        <f t="shared" si="5"/>
        <v>-1.1666425088888887E-2</v>
      </c>
      <c r="AK60" s="35">
        <f t="shared" si="5"/>
        <v>-1.1666425088888887E-2</v>
      </c>
      <c r="AL60" s="35">
        <f t="shared" si="5"/>
        <v>-1.1666425088888887E-2</v>
      </c>
      <c r="AM60" s="35">
        <f t="shared" si="5"/>
        <v>-1.1666425088888887E-2</v>
      </c>
      <c r="AN60" s="35">
        <f t="shared" si="5"/>
        <v>-1.1666425088888887E-2</v>
      </c>
      <c r="AO60" s="35">
        <f t="shared" si="5"/>
        <v>-1.1666425088888887E-2</v>
      </c>
      <c r="AP60" s="35">
        <f t="shared" si="5"/>
        <v>-1.1666425088888887E-2</v>
      </c>
      <c r="AQ60" s="35">
        <f t="shared" si="5"/>
        <v>-1.1666425088888887E-2</v>
      </c>
      <c r="AR60" s="35">
        <f t="shared" si="5"/>
        <v>-1.1666425088888887E-2</v>
      </c>
      <c r="AS60" s="35">
        <f t="shared" si="5"/>
        <v>-1.1666425088888887E-2</v>
      </c>
      <c r="AT60" s="35">
        <f t="shared" si="5"/>
        <v>-1.1666425088888887E-2</v>
      </c>
      <c r="AU60" s="35">
        <f t="shared" si="5"/>
        <v>-1.1666425088888887E-2</v>
      </c>
      <c r="AV60" s="35">
        <f t="shared" si="5"/>
        <v>-1.1666425088888887E-2</v>
      </c>
      <c r="AW60" s="35">
        <f t="shared" si="5"/>
        <v>-1.1666425088888887E-2</v>
      </c>
      <c r="AX60" s="35">
        <f t="shared" si="5"/>
        <v>-1.1666425088888887E-2</v>
      </c>
      <c r="AY60" s="35">
        <f t="shared" si="5"/>
        <v>-1.1666425088888887E-2</v>
      </c>
      <c r="AZ60" s="35">
        <f t="shared" si="5"/>
        <v>-1.1666425088888887E-2</v>
      </c>
      <c r="BA60" s="35">
        <f t="shared" si="5"/>
        <v>-1.1666425088888887E-2</v>
      </c>
      <c r="BB60" s="35">
        <f t="shared" si="5"/>
        <v>-1.1666425088888887E-2</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-0.52498912899999994</v>
      </c>
      <c r="K61" s="35">
        <f t="shared" si="6"/>
        <v>-0.51332270391111101</v>
      </c>
      <c r="L61" s="35">
        <f t="shared" si="6"/>
        <v>-0.50165627882222208</v>
      </c>
      <c r="M61" s="35">
        <f t="shared" si="6"/>
        <v>-0.4899898537333332</v>
      </c>
      <c r="N61" s="35">
        <f t="shared" si="6"/>
        <v>-0.47832342864444433</v>
      </c>
      <c r="O61" s="35">
        <f t="shared" si="6"/>
        <v>-0.46665700355555545</v>
      </c>
      <c r="P61" s="35">
        <f t="shared" si="6"/>
        <v>-0.45499057846666657</v>
      </c>
      <c r="Q61" s="35">
        <f t="shared" si="6"/>
        <v>-0.4433241533777777</v>
      </c>
      <c r="R61" s="35">
        <f t="shared" si="6"/>
        <v>-0.43165772828888882</v>
      </c>
      <c r="S61" s="35">
        <f t="shared" si="6"/>
        <v>-0.41999130319999994</v>
      </c>
      <c r="T61" s="35">
        <f t="shared" si="6"/>
        <v>-0.40832487811111107</v>
      </c>
      <c r="U61" s="35">
        <f t="shared" si="6"/>
        <v>-0.39665845302222219</v>
      </c>
      <c r="V61" s="35">
        <f t="shared" si="6"/>
        <v>-0.38499202793333331</v>
      </c>
      <c r="W61" s="35">
        <f t="shared" si="6"/>
        <v>-0.37332560284444444</v>
      </c>
      <c r="X61" s="35">
        <f t="shared" si="6"/>
        <v>-0.36165917775555556</v>
      </c>
      <c r="Y61" s="35">
        <f t="shared" si="6"/>
        <v>-0.34999275266666668</v>
      </c>
      <c r="Z61" s="35">
        <f t="shared" si="6"/>
        <v>-0.33832632757777781</v>
      </c>
      <c r="AA61" s="35">
        <f t="shared" si="6"/>
        <v>-0.32665990248888893</v>
      </c>
      <c r="AB61" s="35">
        <f t="shared" si="6"/>
        <v>-0.31499347740000005</v>
      </c>
      <c r="AC61" s="35">
        <f t="shared" si="6"/>
        <v>-0.30332705231111118</v>
      </c>
      <c r="AD61" s="35">
        <f t="shared" si="6"/>
        <v>-0.2916606272222223</v>
      </c>
      <c r="AE61" s="35">
        <f t="shared" si="6"/>
        <v>-0.27999420213333343</v>
      </c>
      <c r="AF61" s="35">
        <f t="shared" si="6"/>
        <v>-0.26832777704444455</v>
      </c>
      <c r="AG61" s="35">
        <f t="shared" si="6"/>
        <v>-0.25666135195555567</v>
      </c>
      <c r="AH61" s="35">
        <f t="shared" si="6"/>
        <v>-0.2449949268666668</v>
      </c>
      <c r="AI61" s="35">
        <f t="shared" si="6"/>
        <v>-0.23332850177777792</v>
      </c>
      <c r="AJ61" s="35">
        <f t="shared" si="6"/>
        <v>-0.22166207668888904</v>
      </c>
      <c r="AK61" s="35">
        <f t="shared" si="6"/>
        <v>-0.20999565160000017</v>
      </c>
      <c r="AL61" s="35">
        <f t="shared" si="6"/>
        <v>-0.19832922651111129</v>
      </c>
      <c r="AM61" s="35">
        <f t="shared" si="6"/>
        <v>-0.18666280142222241</v>
      </c>
      <c r="AN61" s="35">
        <f t="shared" si="6"/>
        <v>-0.17499637633333354</v>
      </c>
      <c r="AO61" s="35">
        <f t="shared" si="6"/>
        <v>-0.16332995124444466</v>
      </c>
      <c r="AP61" s="35">
        <f t="shared" si="6"/>
        <v>-0.15166352615555578</v>
      </c>
      <c r="AQ61" s="35">
        <f t="shared" si="6"/>
        <v>-0.13999710106666691</v>
      </c>
      <c r="AR61" s="35">
        <f t="shared" si="6"/>
        <v>-0.12833067597777803</v>
      </c>
      <c r="AS61" s="35">
        <f t="shared" si="6"/>
        <v>-0.11666425088888914</v>
      </c>
      <c r="AT61" s="35">
        <f t="shared" si="6"/>
        <v>-0.10499782580000025</v>
      </c>
      <c r="AU61" s="35">
        <f t="shared" si="6"/>
        <v>-9.3331400711111359E-2</v>
      </c>
      <c r="AV61" s="35">
        <f t="shared" si="6"/>
        <v>-8.1664975622222469E-2</v>
      </c>
      <c r="AW61" s="35">
        <f t="shared" si="6"/>
        <v>-6.9998550533333578E-2</v>
      </c>
      <c r="AX61" s="35">
        <f t="shared" si="6"/>
        <v>-5.8332125444444688E-2</v>
      </c>
      <c r="AY61" s="35">
        <f t="shared" si="6"/>
        <v>-4.6665700355555798E-2</v>
      </c>
      <c r="AZ61" s="35">
        <f t="shared" si="6"/>
        <v>-3.4999275266666907E-2</v>
      </c>
      <c r="BA61" s="35">
        <f t="shared" si="6"/>
        <v>-2.333285017777802E-2</v>
      </c>
      <c r="BB61" s="35">
        <f t="shared" si="6"/>
        <v>-1.1666425088889133E-2</v>
      </c>
      <c r="BC61" s="35">
        <f t="shared" si="6"/>
        <v>-2.4633073358870661E-16</v>
      </c>
      <c r="BD61" s="35">
        <f t="shared" si="6"/>
        <v>-2.4633073358870661E-16</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-0.52498912899999994</v>
      </c>
      <c r="J62" s="35">
        <f t="shared" si="7"/>
        <v>-0.51332270391111101</v>
      </c>
      <c r="K62" s="35">
        <f t="shared" si="7"/>
        <v>-0.50165627882222208</v>
      </c>
      <c r="L62" s="35">
        <f t="shared" si="7"/>
        <v>-0.4899898537333332</v>
      </c>
      <c r="M62" s="35">
        <f t="shared" si="7"/>
        <v>-0.47832342864444433</v>
      </c>
      <c r="N62" s="35">
        <f t="shared" si="7"/>
        <v>-0.46665700355555545</v>
      </c>
      <c r="O62" s="35">
        <f t="shared" si="7"/>
        <v>-0.45499057846666657</v>
      </c>
      <c r="P62" s="35">
        <f t="shared" si="7"/>
        <v>-0.4433241533777777</v>
      </c>
      <c r="Q62" s="35">
        <f t="shared" si="7"/>
        <v>-0.43165772828888882</v>
      </c>
      <c r="R62" s="35">
        <f t="shared" si="7"/>
        <v>-0.41999130319999994</v>
      </c>
      <c r="S62" s="35">
        <f t="shared" si="7"/>
        <v>-0.40832487811111107</v>
      </c>
      <c r="T62" s="35">
        <f t="shared" si="7"/>
        <v>-0.39665845302222219</v>
      </c>
      <c r="U62" s="35">
        <f t="shared" si="7"/>
        <v>-0.38499202793333331</v>
      </c>
      <c r="V62" s="35">
        <f t="shared" si="7"/>
        <v>-0.37332560284444444</v>
      </c>
      <c r="W62" s="35">
        <f t="shared" si="7"/>
        <v>-0.36165917775555556</v>
      </c>
      <c r="X62" s="35">
        <f t="shared" si="7"/>
        <v>-0.34999275266666668</v>
      </c>
      <c r="Y62" s="35">
        <f t="shared" si="7"/>
        <v>-0.33832632757777781</v>
      </c>
      <c r="Z62" s="35">
        <f t="shared" si="7"/>
        <v>-0.32665990248888893</v>
      </c>
      <c r="AA62" s="35">
        <f t="shared" si="7"/>
        <v>-0.31499347740000005</v>
      </c>
      <c r="AB62" s="35">
        <f t="shared" si="7"/>
        <v>-0.30332705231111118</v>
      </c>
      <c r="AC62" s="35">
        <f t="shared" si="7"/>
        <v>-0.2916606272222223</v>
      </c>
      <c r="AD62" s="35">
        <f t="shared" si="7"/>
        <v>-0.27999420213333343</v>
      </c>
      <c r="AE62" s="35">
        <f t="shared" si="7"/>
        <v>-0.26832777704444455</v>
      </c>
      <c r="AF62" s="35">
        <f t="shared" si="7"/>
        <v>-0.25666135195555567</v>
      </c>
      <c r="AG62" s="35">
        <f t="shared" si="7"/>
        <v>-0.2449949268666668</v>
      </c>
      <c r="AH62" s="35">
        <f t="shared" si="7"/>
        <v>-0.23332850177777792</v>
      </c>
      <c r="AI62" s="35">
        <f t="shared" si="7"/>
        <v>-0.22166207668888904</v>
      </c>
      <c r="AJ62" s="35">
        <f t="shared" si="7"/>
        <v>-0.20999565160000017</v>
      </c>
      <c r="AK62" s="35">
        <f t="shared" si="7"/>
        <v>-0.19832922651111129</v>
      </c>
      <c r="AL62" s="35">
        <f t="shared" si="7"/>
        <v>-0.18666280142222241</v>
      </c>
      <c r="AM62" s="35">
        <f t="shared" si="7"/>
        <v>-0.17499637633333354</v>
      </c>
      <c r="AN62" s="35">
        <f t="shared" si="7"/>
        <v>-0.16332995124444466</v>
      </c>
      <c r="AO62" s="35">
        <f t="shared" si="7"/>
        <v>-0.15166352615555578</v>
      </c>
      <c r="AP62" s="35">
        <f t="shared" si="7"/>
        <v>-0.13999710106666691</v>
      </c>
      <c r="AQ62" s="35">
        <f t="shared" si="7"/>
        <v>-0.12833067597777803</v>
      </c>
      <c r="AR62" s="35">
        <f t="shared" si="7"/>
        <v>-0.11666425088888914</v>
      </c>
      <c r="AS62" s="35">
        <f t="shared" si="7"/>
        <v>-0.10499782580000025</v>
      </c>
      <c r="AT62" s="35">
        <f t="shared" si="7"/>
        <v>-9.3331400711111359E-2</v>
      </c>
      <c r="AU62" s="35">
        <f t="shared" si="7"/>
        <v>-8.1664975622222469E-2</v>
      </c>
      <c r="AV62" s="35">
        <f t="shared" si="7"/>
        <v>-6.9998550533333578E-2</v>
      </c>
      <c r="AW62" s="35">
        <f t="shared" si="7"/>
        <v>-5.8332125444444688E-2</v>
      </c>
      <c r="AX62" s="35">
        <f t="shared" si="7"/>
        <v>-4.6665700355555798E-2</v>
      </c>
      <c r="AY62" s="35">
        <f t="shared" si="7"/>
        <v>-3.4999275266666907E-2</v>
      </c>
      <c r="AZ62" s="35">
        <f t="shared" si="7"/>
        <v>-2.333285017777802E-2</v>
      </c>
      <c r="BA62" s="35">
        <f t="shared" si="7"/>
        <v>-1.1666425088889133E-2</v>
      </c>
      <c r="BB62" s="35">
        <f t="shared" si="7"/>
        <v>-2.4633073358870661E-16</v>
      </c>
      <c r="BC62" s="35">
        <f t="shared" si="7"/>
        <v>-2.4633073358870661E-16</v>
      </c>
      <c r="BD62" s="35">
        <f t="shared" si="7"/>
        <v>-2.4633073358870661E-16</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-1.1024771709E-2</v>
      </c>
      <c r="J63" s="35">
        <f>AVERAGE(J61:J62)*'Fixed data'!$C$3</f>
        <v>-2.1804548491133332E-2</v>
      </c>
      <c r="K63" s="35">
        <f>AVERAGE(K61:K62)*'Fixed data'!$C$3</f>
        <v>-2.1314558637399995E-2</v>
      </c>
      <c r="L63" s="35">
        <f>AVERAGE(L61:L62)*'Fixed data'!$C$3</f>
        <v>-2.0824568783666661E-2</v>
      </c>
      <c r="M63" s="35">
        <f>AVERAGE(M61:M62)*'Fixed data'!$C$3</f>
        <v>-2.0334578929933331E-2</v>
      </c>
      <c r="N63" s="35">
        <f>AVERAGE(N61:N62)*'Fixed data'!$C$3</f>
        <v>-1.9844589076199997E-2</v>
      </c>
      <c r="O63" s="35">
        <f>AVERAGE(O61:O62)*'Fixed data'!$C$3</f>
        <v>-1.9354599222466663E-2</v>
      </c>
      <c r="P63" s="35">
        <f>AVERAGE(P61:P62)*'Fixed data'!$C$3</f>
        <v>-1.886460936873333E-2</v>
      </c>
      <c r="Q63" s="35">
        <f>AVERAGE(Q61:Q62)*'Fixed data'!$C$3</f>
        <v>-1.8374619514999999E-2</v>
      </c>
      <c r="R63" s="35">
        <f>AVERAGE(R61:R62)*'Fixed data'!$C$3</f>
        <v>-1.7884629661266666E-2</v>
      </c>
      <c r="S63" s="35">
        <f>AVERAGE(S61:S62)*'Fixed data'!$C$3</f>
        <v>-1.7394639807533332E-2</v>
      </c>
      <c r="T63" s="35">
        <f>AVERAGE(T61:T62)*'Fixed data'!$C$3</f>
        <v>-1.6904649953799998E-2</v>
      </c>
      <c r="U63" s="35">
        <f>AVERAGE(U61:U62)*'Fixed data'!$C$3</f>
        <v>-1.6414660100066668E-2</v>
      </c>
      <c r="V63" s="35">
        <f>AVERAGE(V61:V62)*'Fixed data'!$C$3</f>
        <v>-1.5924670246333334E-2</v>
      </c>
      <c r="W63" s="35">
        <f>AVERAGE(W61:W62)*'Fixed data'!$C$3</f>
        <v>-1.5434680392600002E-2</v>
      </c>
      <c r="X63" s="35">
        <f>AVERAGE(X61:X62)*'Fixed data'!$C$3</f>
        <v>-1.4944690538866667E-2</v>
      </c>
      <c r="Y63" s="35">
        <f>AVERAGE(Y61:Y62)*'Fixed data'!$C$3</f>
        <v>-1.4454700685133336E-2</v>
      </c>
      <c r="Z63" s="35">
        <f>AVERAGE(Z61:Z62)*'Fixed data'!$C$3</f>
        <v>-1.3964710831400001E-2</v>
      </c>
      <c r="AA63" s="35">
        <f>AVERAGE(AA61:AA62)*'Fixed data'!$C$3</f>
        <v>-1.3474720977666671E-2</v>
      </c>
      <c r="AB63" s="35">
        <f>AVERAGE(AB61:AB62)*'Fixed data'!$C$3</f>
        <v>-1.2984731123933335E-2</v>
      </c>
      <c r="AC63" s="35">
        <f>AVERAGE(AC61:AC62)*'Fixed data'!$C$3</f>
        <v>-1.2494741270200005E-2</v>
      </c>
      <c r="AD63" s="35">
        <f>AVERAGE(AD61:AD62)*'Fixed data'!$C$3</f>
        <v>-1.2004751416466669E-2</v>
      </c>
      <c r="AE63" s="35">
        <f>AVERAGE(AE61:AE62)*'Fixed data'!$C$3</f>
        <v>-1.1514761562733339E-2</v>
      </c>
      <c r="AF63" s="35">
        <f>AVERAGE(AF61:AF62)*'Fixed data'!$C$3</f>
        <v>-1.1024771709000004E-2</v>
      </c>
      <c r="AG63" s="35">
        <f>AVERAGE(AG61:AG62)*'Fixed data'!$C$3</f>
        <v>-1.0534781855266673E-2</v>
      </c>
      <c r="AH63" s="35">
        <f>AVERAGE(AH61:AH62)*'Fixed data'!$C$3</f>
        <v>-1.004479200153334E-2</v>
      </c>
      <c r="AI63" s="35">
        <f>AVERAGE(AI61:AI62)*'Fixed data'!$C$3</f>
        <v>-9.554802147800006E-3</v>
      </c>
      <c r="AJ63" s="35">
        <f>AVERAGE(AJ61:AJ62)*'Fixed data'!$C$3</f>
        <v>-9.064812294066674E-3</v>
      </c>
      <c r="AK63" s="35">
        <f>AVERAGE(AK61:AK62)*'Fixed data'!$C$3</f>
        <v>-8.5748224403333403E-3</v>
      </c>
      <c r="AL63" s="35">
        <f>AVERAGE(AL61:AL62)*'Fixed data'!$C$3</f>
        <v>-8.0848325866000083E-3</v>
      </c>
      <c r="AM63" s="35">
        <f>AVERAGE(AM61:AM62)*'Fixed data'!$C$3</f>
        <v>-7.5948427328666754E-3</v>
      </c>
      <c r="AN63" s="35">
        <f>AVERAGE(AN61:AN62)*'Fixed data'!$C$3</f>
        <v>-7.1048528791333426E-3</v>
      </c>
      <c r="AO63" s="35">
        <f>AVERAGE(AO61:AO62)*'Fixed data'!$C$3</f>
        <v>-6.6148630254000097E-3</v>
      </c>
      <c r="AP63" s="35">
        <f>AVERAGE(AP61:AP62)*'Fixed data'!$C$3</f>
        <v>-6.1248731716666768E-3</v>
      </c>
      <c r="AQ63" s="35">
        <f>AVERAGE(AQ61:AQ62)*'Fixed data'!$C$3</f>
        <v>-5.634883317933344E-3</v>
      </c>
      <c r="AR63" s="35">
        <f>AVERAGE(AR61:AR62)*'Fixed data'!$C$3</f>
        <v>-5.1448934642000111E-3</v>
      </c>
      <c r="AS63" s="35">
        <f>AVERAGE(AS61:AS62)*'Fixed data'!$C$3</f>
        <v>-4.6549036104666774E-3</v>
      </c>
      <c r="AT63" s="35">
        <f>AVERAGE(AT61:AT62)*'Fixed data'!$C$3</f>
        <v>-4.1649137567333445E-3</v>
      </c>
      <c r="AU63" s="35">
        <f>AVERAGE(AU61:AU62)*'Fixed data'!$C$3</f>
        <v>-3.6749239030000103E-3</v>
      </c>
      <c r="AV63" s="35">
        <f>AVERAGE(AV61:AV62)*'Fixed data'!$C$3</f>
        <v>-3.1849340492666775E-3</v>
      </c>
      <c r="AW63" s="35">
        <f>AVERAGE(AW61:AW62)*'Fixed data'!$C$3</f>
        <v>-2.6949441955333433E-3</v>
      </c>
      <c r="AX63" s="35">
        <f>AVERAGE(AX61:AX62)*'Fixed data'!$C$3</f>
        <v>-2.2049543418000105E-3</v>
      </c>
      <c r="AY63" s="35">
        <f>AVERAGE(AY61:AY62)*'Fixed data'!$C$3</f>
        <v>-1.7149644880666769E-3</v>
      </c>
      <c r="AZ63" s="35">
        <f>AVERAGE(AZ61:AZ62)*'Fixed data'!$C$3</f>
        <v>-1.2249746343333434E-3</v>
      </c>
      <c r="BA63" s="35">
        <f>AVERAGE(BA61:BA62)*'Fixed data'!$C$3</f>
        <v>-7.3498478060001035E-4</v>
      </c>
      <c r="BB63" s="35">
        <f>AVERAGE(BB61:BB62)*'Fixed data'!$C$3</f>
        <v>-2.44994926866677E-4</v>
      </c>
      <c r="BC63" s="35">
        <f>AVERAGE(BC61:BC62)*'Fixed data'!$C$3</f>
        <v>-1.0345890810725678E-17</v>
      </c>
      <c r="BD63" s="35">
        <f>AVERAGE(BD61:BD62)*'Fixed data'!$C$3</f>
        <v>-1.0345890810725678E-17</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-0.23602011270900008</v>
      </c>
      <c r="J64" s="53">
        <f t="shared" si="8"/>
        <v>-3.3470973580022219E-2</v>
      </c>
      <c r="K64" s="53">
        <f t="shared" si="8"/>
        <v>-3.2980983726288882E-2</v>
      </c>
      <c r="L64" s="53">
        <f t="shared" si="8"/>
        <v>-3.2490993872555551E-2</v>
      </c>
      <c r="M64" s="53">
        <f t="shared" si="8"/>
        <v>-3.2001004018822221E-2</v>
      </c>
      <c r="N64" s="53">
        <f t="shared" si="8"/>
        <v>-3.1511014165088884E-2</v>
      </c>
      <c r="O64" s="53">
        <f t="shared" si="8"/>
        <v>-3.102102431135555E-2</v>
      </c>
      <c r="P64" s="53">
        <f t="shared" si="8"/>
        <v>-3.0531034457622216E-2</v>
      </c>
      <c r="Q64" s="53">
        <f t="shared" si="8"/>
        <v>-3.0041044603888886E-2</v>
      </c>
      <c r="R64" s="53">
        <f t="shared" si="8"/>
        <v>-2.9551054750155552E-2</v>
      </c>
      <c r="S64" s="53">
        <f t="shared" si="8"/>
        <v>-2.9061064896422219E-2</v>
      </c>
      <c r="T64" s="53">
        <f t="shared" si="8"/>
        <v>-2.8571075042688885E-2</v>
      </c>
      <c r="U64" s="53">
        <f t="shared" si="8"/>
        <v>-2.8081085188955555E-2</v>
      </c>
      <c r="V64" s="53">
        <f t="shared" si="8"/>
        <v>-2.7591095335222221E-2</v>
      </c>
      <c r="W64" s="53">
        <f t="shared" si="8"/>
        <v>-2.7101105481488891E-2</v>
      </c>
      <c r="X64" s="53">
        <f t="shared" si="8"/>
        <v>-2.6611115627755554E-2</v>
      </c>
      <c r="Y64" s="53">
        <f t="shared" si="8"/>
        <v>-2.6121125774022223E-2</v>
      </c>
      <c r="Z64" s="53">
        <f t="shared" si="8"/>
        <v>-2.5631135920288886E-2</v>
      </c>
      <c r="AA64" s="53">
        <f t="shared" si="8"/>
        <v>-2.5141146066555556E-2</v>
      </c>
      <c r="AB64" s="53">
        <f t="shared" si="8"/>
        <v>-2.4651156212822222E-2</v>
      </c>
      <c r="AC64" s="53">
        <f t="shared" si="8"/>
        <v>-2.4161166359088892E-2</v>
      </c>
      <c r="AD64" s="53">
        <f t="shared" si="8"/>
        <v>-2.3671176505355558E-2</v>
      </c>
      <c r="AE64" s="53">
        <f t="shared" si="8"/>
        <v>-2.3181186651622228E-2</v>
      </c>
      <c r="AF64" s="53">
        <f t="shared" si="8"/>
        <v>-2.2691196797888891E-2</v>
      </c>
      <c r="AG64" s="53">
        <f t="shared" si="8"/>
        <v>-2.220120694415556E-2</v>
      </c>
      <c r="AH64" s="53">
        <f t="shared" si="8"/>
        <v>-2.1711217090422227E-2</v>
      </c>
      <c r="AI64" s="53">
        <f t="shared" si="8"/>
        <v>-2.1221227236688893E-2</v>
      </c>
      <c r="AJ64" s="53">
        <f t="shared" si="8"/>
        <v>-2.0731237382955563E-2</v>
      </c>
      <c r="AK64" s="53">
        <f t="shared" si="8"/>
        <v>-2.0241247529222225E-2</v>
      </c>
      <c r="AL64" s="53">
        <f t="shared" si="8"/>
        <v>-1.9751257675488895E-2</v>
      </c>
      <c r="AM64" s="53">
        <f t="shared" si="8"/>
        <v>-1.9261267821755561E-2</v>
      </c>
      <c r="AN64" s="53">
        <f t="shared" si="8"/>
        <v>-1.8771277968022228E-2</v>
      </c>
      <c r="AO64" s="53">
        <f t="shared" si="8"/>
        <v>-1.8281288114288897E-2</v>
      </c>
      <c r="AP64" s="53">
        <f t="shared" si="8"/>
        <v>-1.7791298260555564E-2</v>
      </c>
      <c r="AQ64" s="53">
        <f t="shared" si="8"/>
        <v>-1.730130840682223E-2</v>
      </c>
      <c r="AR64" s="53">
        <f t="shared" si="8"/>
        <v>-1.68113185530889E-2</v>
      </c>
      <c r="AS64" s="53">
        <f t="shared" si="8"/>
        <v>-1.6321328699355563E-2</v>
      </c>
      <c r="AT64" s="53">
        <f t="shared" si="8"/>
        <v>-1.5831338845622232E-2</v>
      </c>
      <c r="AU64" s="53">
        <f t="shared" si="8"/>
        <v>-1.5341348991888897E-2</v>
      </c>
      <c r="AV64" s="53">
        <f t="shared" si="8"/>
        <v>-1.4851359138155565E-2</v>
      </c>
      <c r="AW64" s="53">
        <f t="shared" si="8"/>
        <v>-1.4361369284422231E-2</v>
      </c>
      <c r="AX64" s="53">
        <f t="shared" si="8"/>
        <v>-1.3871379430688897E-2</v>
      </c>
      <c r="AY64" s="53">
        <f t="shared" si="8"/>
        <v>-1.3381389576955564E-2</v>
      </c>
      <c r="AZ64" s="53">
        <f t="shared" si="8"/>
        <v>-1.289139972322223E-2</v>
      </c>
      <c r="BA64" s="53">
        <f t="shared" si="8"/>
        <v>-1.2401409869488898E-2</v>
      </c>
      <c r="BB64" s="53">
        <f t="shared" si="8"/>
        <v>-1.1911420015755564E-2</v>
      </c>
      <c r="BC64" s="53">
        <f t="shared" si="8"/>
        <v>-1.0345890810725678E-17</v>
      </c>
      <c r="BD64" s="53">
        <f t="shared" si="8"/>
        <v>-1.0345890810725678E-17</v>
      </c>
    </row>
    <row r="65" spans="1:56" ht="12.75" customHeight="1" x14ac:dyDescent="0.3">
      <c r="A65" s="180"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1"/>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1"/>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1"/>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1"/>
      <c r="B69" s="4" t="s">
        <v>199</v>
      </c>
      <c r="D69" s="9" t="s">
        <v>38</v>
      </c>
      <c r="E69" s="35">
        <f>E90*'Fixed data'!H$5/1000000</f>
        <v>0</v>
      </c>
      <c r="F69" s="35">
        <f>F90*'Fixed data'!I$5/1000000</f>
        <v>0</v>
      </c>
      <c r="G69" s="35">
        <f>G90*'Fixed data'!J$5/1000000</f>
        <v>0</v>
      </c>
      <c r="H69" s="35">
        <f>H90*'Fixed data'!K$5/1000000</f>
        <v>0</v>
      </c>
      <c r="I69" s="35">
        <f>I90*'Fixed data'!L$5/1000000</f>
        <v>2.0455471810200646E-2</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1"/>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1"/>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1"/>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1"/>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1"/>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1"/>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2"/>
      <c r="B76" s="13" t="s">
        <v>97</v>
      </c>
      <c r="C76" s="13"/>
      <c r="D76" s="13" t="s">
        <v>38</v>
      </c>
      <c r="E76" s="53">
        <f>SUM(E65:E75)</f>
        <v>0</v>
      </c>
      <c r="F76" s="53">
        <f t="shared" ref="F76:BD76" si="9">SUM(F65:F75)</f>
        <v>0</v>
      </c>
      <c r="G76" s="53">
        <f t="shared" si="9"/>
        <v>0</v>
      </c>
      <c r="H76" s="53">
        <f t="shared" si="9"/>
        <v>0</v>
      </c>
      <c r="I76" s="53">
        <f t="shared" si="9"/>
        <v>2.0455471810200646E-2</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-0.21556464089879945</v>
      </c>
      <c r="J77" s="54">
        <f>IF('Fixed data'!$G$19=FALSE,J64+J76,J64)</f>
        <v>-3.3470973580022219E-2</v>
      </c>
      <c r="K77" s="54">
        <f>IF('Fixed data'!$G$19=FALSE,K64+K76,K64)</f>
        <v>-3.2980983726288882E-2</v>
      </c>
      <c r="L77" s="54">
        <f>IF('Fixed data'!$G$19=FALSE,L64+L76,L64)</f>
        <v>-3.2490993872555551E-2</v>
      </c>
      <c r="M77" s="54">
        <f>IF('Fixed data'!$G$19=FALSE,M64+M76,M64)</f>
        <v>-3.2001004018822221E-2</v>
      </c>
      <c r="N77" s="54">
        <f>IF('Fixed data'!$G$19=FALSE,N64+N76,N64)</f>
        <v>-3.1511014165088884E-2</v>
      </c>
      <c r="O77" s="54">
        <f>IF('Fixed data'!$G$19=FALSE,O64+O76,O64)</f>
        <v>-3.102102431135555E-2</v>
      </c>
      <c r="P77" s="54">
        <f>IF('Fixed data'!$G$19=FALSE,P64+P76,P64)</f>
        <v>-3.0531034457622216E-2</v>
      </c>
      <c r="Q77" s="54">
        <f>IF('Fixed data'!$G$19=FALSE,Q64+Q76,Q64)</f>
        <v>-3.0041044603888886E-2</v>
      </c>
      <c r="R77" s="54">
        <f>IF('Fixed data'!$G$19=FALSE,R64+R76,R64)</f>
        <v>-2.9551054750155552E-2</v>
      </c>
      <c r="S77" s="54">
        <f>IF('Fixed data'!$G$19=FALSE,S64+S76,S64)</f>
        <v>-2.9061064896422219E-2</v>
      </c>
      <c r="T77" s="54">
        <f>IF('Fixed data'!$G$19=FALSE,T64+T76,T64)</f>
        <v>-2.8571075042688885E-2</v>
      </c>
      <c r="U77" s="54">
        <f>IF('Fixed data'!$G$19=FALSE,U64+U76,U64)</f>
        <v>-2.8081085188955555E-2</v>
      </c>
      <c r="V77" s="54">
        <f>IF('Fixed data'!$G$19=FALSE,V64+V76,V64)</f>
        <v>-2.7591095335222221E-2</v>
      </c>
      <c r="W77" s="54">
        <f>IF('Fixed data'!$G$19=FALSE,W64+W76,W64)</f>
        <v>-2.7101105481488891E-2</v>
      </c>
      <c r="X77" s="54">
        <f>IF('Fixed data'!$G$19=FALSE,X64+X76,X64)</f>
        <v>-2.6611115627755554E-2</v>
      </c>
      <c r="Y77" s="54">
        <f>IF('Fixed data'!$G$19=FALSE,Y64+Y76,Y64)</f>
        <v>-2.6121125774022223E-2</v>
      </c>
      <c r="Z77" s="54">
        <f>IF('Fixed data'!$G$19=FALSE,Z64+Z76,Z64)</f>
        <v>-2.5631135920288886E-2</v>
      </c>
      <c r="AA77" s="54">
        <f>IF('Fixed data'!$G$19=FALSE,AA64+AA76,AA64)</f>
        <v>-2.5141146066555556E-2</v>
      </c>
      <c r="AB77" s="54">
        <f>IF('Fixed data'!$G$19=FALSE,AB64+AB76,AB64)</f>
        <v>-2.4651156212822222E-2</v>
      </c>
      <c r="AC77" s="54">
        <f>IF('Fixed data'!$G$19=FALSE,AC64+AC76,AC64)</f>
        <v>-2.4161166359088892E-2</v>
      </c>
      <c r="AD77" s="54">
        <f>IF('Fixed data'!$G$19=FALSE,AD64+AD76,AD64)</f>
        <v>-2.3671176505355558E-2</v>
      </c>
      <c r="AE77" s="54">
        <f>IF('Fixed data'!$G$19=FALSE,AE64+AE76,AE64)</f>
        <v>-2.3181186651622228E-2</v>
      </c>
      <c r="AF77" s="54">
        <f>IF('Fixed data'!$G$19=FALSE,AF64+AF76,AF64)</f>
        <v>-2.2691196797888891E-2</v>
      </c>
      <c r="AG77" s="54">
        <f>IF('Fixed data'!$G$19=FALSE,AG64+AG76,AG64)</f>
        <v>-2.220120694415556E-2</v>
      </c>
      <c r="AH77" s="54">
        <f>IF('Fixed data'!$G$19=FALSE,AH64+AH76,AH64)</f>
        <v>-2.1711217090422227E-2</v>
      </c>
      <c r="AI77" s="54">
        <f>IF('Fixed data'!$G$19=FALSE,AI64+AI76,AI64)</f>
        <v>-2.1221227236688893E-2</v>
      </c>
      <c r="AJ77" s="54">
        <f>IF('Fixed data'!$G$19=FALSE,AJ64+AJ76,AJ64)</f>
        <v>-2.0731237382955563E-2</v>
      </c>
      <c r="AK77" s="54">
        <f>IF('Fixed data'!$G$19=FALSE,AK64+AK76,AK64)</f>
        <v>-2.0241247529222225E-2</v>
      </c>
      <c r="AL77" s="54">
        <f>IF('Fixed data'!$G$19=FALSE,AL64+AL76,AL64)</f>
        <v>-1.9751257675488895E-2</v>
      </c>
      <c r="AM77" s="54">
        <f>IF('Fixed data'!$G$19=FALSE,AM64+AM76,AM64)</f>
        <v>-1.9261267821755561E-2</v>
      </c>
      <c r="AN77" s="54">
        <f>IF('Fixed data'!$G$19=FALSE,AN64+AN76,AN64)</f>
        <v>-1.8771277968022228E-2</v>
      </c>
      <c r="AO77" s="54">
        <f>IF('Fixed data'!$G$19=FALSE,AO64+AO76,AO64)</f>
        <v>-1.8281288114288897E-2</v>
      </c>
      <c r="AP77" s="54">
        <f>IF('Fixed data'!$G$19=FALSE,AP64+AP76,AP64)</f>
        <v>-1.7791298260555564E-2</v>
      </c>
      <c r="AQ77" s="54">
        <f>IF('Fixed data'!$G$19=FALSE,AQ64+AQ76,AQ64)</f>
        <v>-1.730130840682223E-2</v>
      </c>
      <c r="AR77" s="54">
        <f>IF('Fixed data'!$G$19=FALSE,AR64+AR76,AR64)</f>
        <v>-1.68113185530889E-2</v>
      </c>
      <c r="AS77" s="54">
        <f>IF('Fixed data'!$G$19=FALSE,AS64+AS76,AS64)</f>
        <v>-1.6321328699355563E-2</v>
      </c>
      <c r="AT77" s="54">
        <f>IF('Fixed data'!$G$19=FALSE,AT64+AT76,AT64)</f>
        <v>-1.5831338845622232E-2</v>
      </c>
      <c r="AU77" s="54">
        <f>IF('Fixed data'!$G$19=FALSE,AU64+AU76,AU64)</f>
        <v>-1.5341348991888897E-2</v>
      </c>
      <c r="AV77" s="54">
        <f>IF('Fixed data'!$G$19=FALSE,AV64+AV76,AV64)</f>
        <v>-1.4851359138155565E-2</v>
      </c>
      <c r="AW77" s="54">
        <f>IF('Fixed data'!$G$19=FALSE,AW64+AW76,AW64)</f>
        <v>-1.4361369284422231E-2</v>
      </c>
      <c r="AX77" s="54">
        <f>IF('Fixed data'!$G$19=FALSE,AX64+AX76,AX64)</f>
        <v>-1.3871379430688897E-2</v>
      </c>
      <c r="AY77" s="54">
        <f>IF('Fixed data'!$G$19=FALSE,AY64+AY76,AY64)</f>
        <v>-1.3381389576955564E-2</v>
      </c>
      <c r="AZ77" s="54">
        <f>IF('Fixed data'!$G$19=FALSE,AZ64+AZ76,AZ64)</f>
        <v>-1.289139972322223E-2</v>
      </c>
      <c r="BA77" s="54">
        <f>IF('Fixed data'!$G$19=FALSE,BA64+BA76,BA64)</f>
        <v>-1.2401409869488898E-2</v>
      </c>
      <c r="BB77" s="54">
        <f>IF('Fixed data'!$G$19=FALSE,BB64+BB76,BB64)</f>
        <v>-1.1911420015755564E-2</v>
      </c>
      <c r="BC77" s="54">
        <f>IF('Fixed data'!$G$19=FALSE,BC64+BC76,BC64)</f>
        <v>-1.0345890810725678E-17</v>
      </c>
      <c r="BD77" s="54">
        <f>IF('Fixed data'!$G$19=FALSE,BD64+BD76,BD64)</f>
        <v>-1.0345890810725678E-17</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-0.18149964336028271</v>
      </c>
      <c r="J80" s="55">
        <f t="shared" si="10"/>
        <v>-2.7228658572955845E-2</v>
      </c>
      <c r="K80" s="55">
        <f t="shared" si="10"/>
        <v>-2.5922755083323201E-2</v>
      </c>
      <c r="L80" s="55">
        <f t="shared" si="10"/>
        <v>-2.4674036219770074E-2</v>
      </c>
      <c r="M80" s="55">
        <f t="shared" si="10"/>
        <v>-2.3480127789774177E-2</v>
      </c>
      <c r="N80" s="55">
        <f t="shared" si="10"/>
        <v>-2.2338750780706639E-2</v>
      </c>
      <c r="O80" s="55">
        <f t="shared" si="10"/>
        <v>-2.1247717637553797E-2</v>
      </c>
      <c r="P80" s="55">
        <f t="shared" si="10"/>
        <v>-2.0204928683544277E-2</v>
      </c>
      <c r="Q80" s="55">
        <f t="shared" si="10"/>
        <v>-1.9208368678272882E-2</v>
      </c>
      <c r="R80" s="55">
        <f t="shared" si="10"/>
        <v>-1.825610350811508E-2</v>
      </c>
      <c r="S80" s="55">
        <f t="shared" si="10"/>
        <v>-1.7346277003921062E-2</v>
      </c>
      <c r="T80" s="55">
        <f t="shared" si="10"/>
        <v>-1.6477107881165503E-2</v>
      </c>
      <c r="U80" s="55">
        <f t="shared" si="10"/>
        <v>-1.5646886797910368E-2</v>
      </c>
      <c r="V80" s="55">
        <f t="shared" si="10"/>
        <v>-1.485397352611165E-2</v>
      </c>
      <c r="W80" s="55">
        <f t="shared" si="10"/>
        <v>-1.4096794231968779E-2</v>
      </c>
      <c r="X80" s="55">
        <f t="shared" si="10"/>
        <v>-1.3373838861176421E-2</v>
      </c>
      <c r="Y80" s="55">
        <f t="shared" si="10"/>
        <v>-1.2683658625094095E-2</v>
      </c>
      <c r="Z80" s="55">
        <f t="shared" si="10"/>
        <v>-1.2024863583998084E-2</v>
      </c>
      <c r="AA80" s="55">
        <f t="shared" si="10"/>
        <v>-1.1396120323724656E-2</v>
      </c>
      <c r="AB80" s="55">
        <f t="shared" si="10"/>
        <v>-1.0796149722151699E-2</v>
      </c>
      <c r="AC80" s="55">
        <f t="shared" si="10"/>
        <v>-1.0223724802099803E-2</v>
      </c>
      <c r="AD80" s="55">
        <f t="shared" si="10"/>
        <v>-9.6776686673620289E-3</v>
      </c>
      <c r="AE80" s="55">
        <f t="shared" si="10"/>
        <v>-9.1568525186955119E-3</v>
      </c>
      <c r="AF80" s="55">
        <f t="shared" si="10"/>
        <v>-8.6601937467270431E-3</v>
      </c>
      <c r="AG80" s="55">
        <f t="shared" si="10"/>
        <v>-8.1866540988396203E-3</v>
      </c>
      <c r="AH80" s="55">
        <f t="shared" si="10"/>
        <v>-7.7352379172171744E-3</v>
      </c>
      <c r="AI80" s="55">
        <f t="shared" si="10"/>
        <v>-8.4882180992176294E-3</v>
      </c>
      <c r="AJ80" s="55">
        <f t="shared" si="10"/>
        <v>-8.0507072392863536E-3</v>
      </c>
      <c r="AK80" s="55">
        <f t="shared" si="10"/>
        <v>-7.6314815851750905E-3</v>
      </c>
      <c r="AL80" s="55">
        <f t="shared" si="10"/>
        <v>-7.2298471356153629E-3</v>
      </c>
      <c r="AM80" s="55">
        <f t="shared" si="10"/>
        <v>-6.8451348045928473E-3</v>
      </c>
      <c r="AN80" s="55">
        <f t="shared" si="10"/>
        <v>-6.4766995587198645E-3</v>
      </c>
      <c r="AO80" s="55">
        <f t="shared" si="10"/>
        <v>-6.1239195837214395E-3</v>
      </c>
      <c r="AP80" s="55">
        <f t="shared" si="10"/>
        <v>-5.7861954790708837E-3</v>
      </c>
      <c r="AQ80" s="55">
        <f t="shared" si="10"/>
        <v>-5.4629494798421894E-3</v>
      </c>
      <c r="AR80" s="55">
        <f t="shared" si="10"/>
        <v>-5.1536247048770186E-3</v>
      </c>
      <c r="AS80" s="55">
        <f t="shared" si="10"/>
        <v>-4.8576844303935022E-3</v>
      </c>
      <c r="AT80" s="55">
        <f t="shared" si="10"/>
        <v>-4.5746113881926639E-3</v>
      </c>
      <c r="AU80" s="55">
        <f t="shared" si="10"/>
        <v>-4.3039070876457579E-3</v>
      </c>
      <c r="AV80" s="55">
        <f t="shared" si="10"/>
        <v>-4.0450911606726356E-3</v>
      </c>
      <c r="AW80" s="55">
        <f t="shared" si="10"/>
        <v>-3.797700728946998E-3</v>
      </c>
      <c r="AX80" s="55">
        <f t="shared" si="10"/>
        <v>-3.5612897925894811E-3</v>
      </c>
      <c r="AY80" s="55">
        <f t="shared" si="10"/>
        <v>-3.3354286396336439E-3</v>
      </c>
      <c r="AZ80" s="55">
        <f t="shared" si="10"/>
        <v>-3.119703275573405E-3</v>
      </c>
      <c r="BA80" s="55">
        <f t="shared" si="10"/>
        <v>-2.9137148723230948E-3</v>
      </c>
      <c r="BB80" s="55">
        <f t="shared" si="10"/>
        <v>-2.717079235943227E-3</v>
      </c>
      <c r="BC80" s="55">
        <f t="shared" si="10"/>
        <v>-2.2912339229692084E-18</v>
      </c>
      <c r="BD80" s="55">
        <f t="shared" si="10"/>
        <v>-2.2244989543390372E-18</v>
      </c>
    </row>
    <row r="81" spans="1:56" x14ac:dyDescent="0.3">
      <c r="A81" s="75"/>
      <c r="B81" s="15" t="s">
        <v>18</v>
      </c>
      <c r="C81" s="15"/>
      <c r="D81" s="14" t="s">
        <v>38</v>
      </c>
      <c r="E81" s="56">
        <f>+E80</f>
        <v>0</v>
      </c>
      <c r="F81" s="56">
        <f t="shared" ref="F81:BD81" si="11">+E81+F80</f>
        <v>0</v>
      </c>
      <c r="G81" s="56">
        <f t="shared" si="11"/>
        <v>0</v>
      </c>
      <c r="H81" s="56">
        <f t="shared" si="11"/>
        <v>0</v>
      </c>
      <c r="I81" s="56">
        <f t="shared" si="11"/>
        <v>-0.18149964336028271</v>
      </c>
      <c r="J81" s="56">
        <f t="shared" si="11"/>
        <v>-0.20872830193323855</v>
      </c>
      <c r="K81" s="56">
        <f t="shared" si="11"/>
        <v>-0.23465105701656175</v>
      </c>
      <c r="L81" s="56">
        <f t="shared" si="11"/>
        <v>-0.25932509323633179</v>
      </c>
      <c r="M81" s="56">
        <f t="shared" si="11"/>
        <v>-0.28280522102610595</v>
      </c>
      <c r="N81" s="56">
        <f t="shared" si="11"/>
        <v>-0.30514397180681258</v>
      </c>
      <c r="O81" s="56">
        <f t="shared" si="11"/>
        <v>-0.32639168944436636</v>
      </c>
      <c r="P81" s="56">
        <f t="shared" si="11"/>
        <v>-0.34659661812791065</v>
      </c>
      <c r="Q81" s="56">
        <f t="shared" si="11"/>
        <v>-0.36580498680618351</v>
      </c>
      <c r="R81" s="56">
        <f t="shared" si="11"/>
        <v>-0.38406109031429858</v>
      </c>
      <c r="S81" s="56">
        <f t="shared" si="11"/>
        <v>-0.40140736731821963</v>
      </c>
      <c r="T81" s="56">
        <f t="shared" si="11"/>
        <v>-0.41788447519938515</v>
      </c>
      <c r="U81" s="56">
        <f t="shared" si="11"/>
        <v>-0.43353136199729553</v>
      </c>
      <c r="V81" s="56">
        <f t="shared" si="11"/>
        <v>-0.4483853355234072</v>
      </c>
      <c r="W81" s="56">
        <f t="shared" si="11"/>
        <v>-0.462482129755376</v>
      </c>
      <c r="X81" s="56">
        <f t="shared" si="11"/>
        <v>-0.47585596861655244</v>
      </c>
      <c r="Y81" s="56">
        <f t="shared" si="11"/>
        <v>-0.48853962724164651</v>
      </c>
      <c r="Z81" s="56">
        <f t="shared" si="11"/>
        <v>-0.50056449082564458</v>
      </c>
      <c r="AA81" s="56">
        <f t="shared" si="11"/>
        <v>-0.51196061114936919</v>
      </c>
      <c r="AB81" s="56">
        <f t="shared" si="11"/>
        <v>-0.5227567608715209</v>
      </c>
      <c r="AC81" s="56">
        <f t="shared" si="11"/>
        <v>-0.53298048567362066</v>
      </c>
      <c r="AD81" s="56">
        <f t="shared" si="11"/>
        <v>-0.54265815434098275</v>
      </c>
      <c r="AE81" s="56">
        <f t="shared" si="11"/>
        <v>-0.55181500685967821</v>
      </c>
      <c r="AF81" s="56">
        <f t="shared" si="11"/>
        <v>-0.56047520060640521</v>
      </c>
      <c r="AG81" s="56">
        <f t="shared" si="11"/>
        <v>-0.56866185470524488</v>
      </c>
      <c r="AH81" s="56">
        <f t="shared" si="11"/>
        <v>-0.57639709262246208</v>
      </c>
      <c r="AI81" s="56">
        <f t="shared" si="11"/>
        <v>-0.58488531072167971</v>
      </c>
      <c r="AJ81" s="56">
        <f t="shared" si="11"/>
        <v>-0.59293601796096607</v>
      </c>
      <c r="AK81" s="56">
        <f t="shared" si="11"/>
        <v>-0.60056749954614119</v>
      </c>
      <c r="AL81" s="56">
        <f t="shared" si="11"/>
        <v>-0.60779734668175656</v>
      </c>
      <c r="AM81" s="56">
        <f t="shared" si="11"/>
        <v>-0.61464248148634937</v>
      </c>
      <c r="AN81" s="56">
        <f t="shared" si="11"/>
        <v>-0.62111918104506925</v>
      </c>
      <c r="AO81" s="56">
        <f t="shared" si="11"/>
        <v>-0.62724310062879074</v>
      </c>
      <c r="AP81" s="56">
        <f t="shared" si="11"/>
        <v>-0.63302929610786163</v>
      </c>
      <c r="AQ81" s="56">
        <f t="shared" si="11"/>
        <v>-0.63849224558770379</v>
      </c>
      <c r="AR81" s="56">
        <f t="shared" si="11"/>
        <v>-0.6436458702925808</v>
      </c>
      <c r="AS81" s="56">
        <f t="shared" si="11"/>
        <v>-0.64850355472297427</v>
      </c>
      <c r="AT81" s="56">
        <f t="shared" si="11"/>
        <v>-0.65307816611116698</v>
      </c>
      <c r="AU81" s="56">
        <f t="shared" si="11"/>
        <v>-0.6573820731988127</v>
      </c>
      <c r="AV81" s="56">
        <f t="shared" si="11"/>
        <v>-0.66142716435948534</v>
      </c>
      <c r="AW81" s="56">
        <f t="shared" si="11"/>
        <v>-0.66522486508843237</v>
      </c>
      <c r="AX81" s="56">
        <f t="shared" si="11"/>
        <v>-0.66878615488102189</v>
      </c>
      <c r="AY81" s="56">
        <f t="shared" si="11"/>
        <v>-0.67212158352065554</v>
      </c>
      <c r="AZ81" s="56">
        <f t="shared" si="11"/>
        <v>-0.67524128679622897</v>
      </c>
      <c r="BA81" s="56">
        <f t="shared" si="11"/>
        <v>-0.67815500166855203</v>
      </c>
      <c r="BB81" s="56">
        <f t="shared" si="11"/>
        <v>-0.68087208090449525</v>
      </c>
      <c r="BC81" s="56">
        <f t="shared" si="11"/>
        <v>-0.68087208090449525</v>
      </c>
      <c r="BD81" s="56">
        <f t="shared" si="11"/>
        <v>-0.68087208090449525</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3"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3"/>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3"/>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3"/>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3"/>
      <c r="B90" s="4" t="s">
        <v>326</v>
      </c>
      <c r="D90" s="4" t="s">
        <v>86</v>
      </c>
      <c r="E90" s="38">
        <f>'Workings template'!C8*'Fixed data'!H12</f>
        <v>0</v>
      </c>
      <c r="F90" s="38">
        <f>'Workings template'!D8*'Fixed data'!I12</f>
        <v>0</v>
      </c>
      <c r="G90" s="38">
        <f>'Workings template'!E8*'Fixed data'!J12</f>
        <v>0</v>
      </c>
      <c r="H90" s="38">
        <f>'Workings template'!F8*'Fixed data'!K12</f>
        <v>0</v>
      </c>
      <c r="I90" s="38">
        <f>'Workings template'!G9</f>
        <v>2214.491704040001</v>
      </c>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3"/>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3"/>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3"/>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xr:uid="{00000000-0002-0000-0600-000000000000}">
      <formula1>$B$170:$B$214</formula1>
    </dataValidation>
    <dataValidation type="list" allowBlank="1" showInputMessage="1" showErrorMessage="1" sqref="B14: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
  <sheetViews>
    <sheetView tabSelected="1" workbookViewId="0">
      <selection activeCell="G15" sqref="G15"/>
    </sheetView>
  </sheetViews>
  <sheetFormatPr defaultRowHeight="15" x14ac:dyDescent="0.25"/>
  <cols>
    <col min="1" max="1" width="5.85546875" customWidth="1"/>
    <col min="2" max="2" width="64.85546875" customWidth="1"/>
    <col min="3" max="4" width="10.5703125" bestFit="1" customWidth="1"/>
    <col min="5" max="6" width="11.85546875" bestFit="1" customWidth="1"/>
    <col min="7" max="7" width="12.28515625" customWidth="1"/>
  </cols>
  <sheetData>
    <row r="1" spans="1:14" ht="15.75" customHeight="1" x14ac:dyDescent="0.3">
      <c r="A1" s="1" t="s">
        <v>299</v>
      </c>
    </row>
    <row r="2" spans="1:14" x14ac:dyDescent="0.25">
      <c r="A2" t="s">
        <v>75</v>
      </c>
    </row>
    <row r="4" spans="1:14" x14ac:dyDescent="0.25">
      <c r="C4" s="139" t="s">
        <v>253</v>
      </c>
      <c r="D4" s="139" t="s">
        <v>254</v>
      </c>
      <c r="E4" s="139" t="s">
        <v>255</v>
      </c>
      <c r="F4" s="139" t="s">
        <v>256</v>
      </c>
      <c r="G4" s="139" t="s">
        <v>257</v>
      </c>
      <c r="H4" s="139" t="s">
        <v>343</v>
      </c>
      <c r="I4" s="139" t="s">
        <v>259</v>
      </c>
      <c r="J4" s="139" t="s">
        <v>260</v>
      </c>
      <c r="K4" s="140"/>
      <c r="L4" s="140"/>
      <c r="M4" s="140"/>
      <c r="N4" s="140"/>
    </row>
    <row r="5" spans="1:14" x14ac:dyDescent="0.25">
      <c r="B5" t="s">
        <v>349</v>
      </c>
      <c r="C5" s="143"/>
      <c r="D5" s="143"/>
      <c r="E5" s="143"/>
      <c r="F5" s="144"/>
      <c r="G5" s="141">
        <v>985623.40799999994</v>
      </c>
      <c r="H5">
        <v>0</v>
      </c>
      <c r="I5">
        <v>0</v>
      </c>
      <c r="J5">
        <v>0</v>
      </c>
    </row>
    <row r="6" spans="1:14" x14ac:dyDescent="0.25">
      <c r="B6" t="s">
        <v>351</v>
      </c>
      <c r="C6" s="145"/>
      <c r="D6" s="145"/>
      <c r="E6" s="145"/>
      <c r="F6" s="144"/>
      <c r="G6" s="141">
        <v>749984.47</v>
      </c>
      <c r="H6">
        <v>0</v>
      </c>
      <c r="I6">
        <v>0</v>
      </c>
      <c r="J6">
        <v>0</v>
      </c>
    </row>
    <row r="7" spans="1:14" x14ac:dyDescent="0.25">
      <c r="B7" t="s">
        <v>342</v>
      </c>
      <c r="C7" s="145"/>
      <c r="D7" s="145"/>
      <c r="E7" s="145"/>
      <c r="F7" s="145"/>
      <c r="G7" s="141">
        <f>G5-G6</f>
        <v>235638.93799999997</v>
      </c>
      <c r="H7">
        <v>0</v>
      </c>
      <c r="I7">
        <v>0</v>
      </c>
      <c r="J7">
        <v>0</v>
      </c>
    </row>
    <row r="8" spans="1:14" x14ac:dyDescent="0.25">
      <c r="B8" t="s">
        <v>344</v>
      </c>
      <c r="C8" s="146"/>
      <c r="D8" s="146"/>
      <c r="E8" s="146"/>
      <c r="F8" s="146"/>
      <c r="G8" s="142">
        <v>4977.8960000000006</v>
      </c>
      <c r="H8">
        <v>0</v>
      </c>
      <c r="I8">
        <v>0</v>
      </c>
      <c r="J8">
        <v>0</v>
      </c>
    </row>
    <row r="9" spans="1:14" x14ac:dyDescent="0.25">
      <c r="B9" t="s">
        <v>350</v>
      </c>
      <c r="C9" s="146"/>
      <c r="D9" s="146"/>
      <c r="E9" s="146"/>
      <c r="F9" s="146"/>
      <c r="G9" s="142">
        <f>G8*'Fixed data'!L12</f>
        <v>2214.491704040001</v>
      </c>
      <c r="H9">
        <v>0</v>
      </c>
      <c r="I9">
        <v>0</v>
      </c>
      <c r="J9">
        <v>0</v>
      </c>
    </row>
    <row r="10" spans="1:14" x14ac:dyDescent="0.25">
      <c r="G10" t="s">
        <v>352</v>
      </c>
    </row>
    <row r="11" spans="1:14" x14ac:dyDescent="0.25">
      <c r="G11" t="s">
        <v>360</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4"/>
  <sheetViews>
    <sheetView workbookViewId="0">
      <selection activeCell="M7" sqref="M7"/>
    </sheetView>
  </sheetViews>
  <sheetFormatPr defaultRowHeight="15" x14ac:dyDescent="0.25"/>
  <cols>
    <col min="2" max="2" width="28.7109375" customWidth="1"/>
    <col min="3" max="3" width="33.85546875" bestFit="1" customWidth="1"/>
  </cols>
  <sheetData>
    <row r="1" spans="2:4" x14ac:dyDescent="0.25">
      <c r="C1" t="s">
        <v>345</v>
      </c>
      <c r="D1" t="s">
        <v>346</v>
      </c>
    </row>
    <row r="2" spans="2:4" x14ac:dyDescent="0.25">
      <c r="B2" t="s">
        <v>355</v>
      </c>
      <c r="C2" t="s">
        <v>347</v>
      </c>
      <c r="D2" t="s">
        <v>356</v>
      </c>
    </row>
    <row r="3" spans="2:4" x14ac:dyDescent="0.25">
      <c r="B3" t="s">
        <v>357</v>
      </c>
      <c r="C3" t="s">
        <v>347</v>
      </c>
      <c r="D3" t="s">
        <v>358</v>
      </c>
    </row>
    <row r="4" spans="2:4" x14ac:dyDescent="0.25">
      <c r="B4" t="s">
        <v>344</v>
      </c>
      <c r="C4" t="s">
        <v>347</v>
      </c>
      <c r="D4" t="s">
        <v>359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schemas.microsoft.com/office/2006/documentManagement/types"/>
    <ds:schemaRef ds:uri="http://purl.org/dc/elements/1.1/"/>
    <ds:schemaRef ds:uri="http://schemas.openxmlformats.org/package/2006/metadata/core-properties"/>
    <ds:schemaRef ds:uri="http://schemas.microsoft.com/sharepoint/v3/fields"/>
    <ds:schemaRef ds:uri="http://purl.org/dc/terms/"/>
    <ds:schemaRef ds:uri="efb98dbe-6680-48eb-ac67-85b3a61e7855"/>
    <ds:schemaRef ds:uri="eecedeb9-13b3-4e62-b003-046c92e1668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Islay CMZ CBA</vt:lpstr>
      <vt:lpstr>Workings template</vt:lpstr>
      <vt:lpstr>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2020-06-25T08:37:03Z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