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8535" windowWidth="19320" windowHeight="4335" tabRatio="646" firstSheet="1" activeTab="2"/>
  </bookViews>
  <sheets>
    <sheet name="version control" sheetId="30" r:id="rId1"/>
    <sheet name="Guidance" sheetId="28" r:id="rId2"/>
    <sheet name="Option summary" sheetId="37" r:id="rId3"/>
    <sheet name="Fixed data" sheetId="20" r:id="rId4"/>
    <sheet name="Baseline scenario" sheetId="10" r:id="rId5"/>
    <sheet name="Workings baseline" sheetId="27" r:id="rId6"/>
    <sheet name="Option 1" sheetId="31" r:id="rId7"/>
    <sheet name="Workings 1" sheetId="32" r:id="rId8"/>
    <sheet name="Option 2" sheetId="35" r:id="rId9"/>
    <sheet name="Workings 2" sheetId="34" r:id="rId10"/>
  </sheets>
  <calcPr calcId="145621" calcOnSave="0"/>
</workbook>
</file>

<file path=xl/calcChain.xml><?xml version="1.0" encoding="utf-8"?>
<calcChain xmlns="http://schemas.openxmlformats.org/spreadsheetml/2006/main">
  <c r="BD87" i="35" l="1"/>
  <c r="BC87" i="35"/>
  <c r="BC66" i="35" s="1"/>
  <c r="BB87" i="35"/>
  <c r="BA87" i="35"/>
  <c r="BA66" i="35" s="1"/>
  <c r="AZ87" i="35"/>
  <c r="AZ66" i="35" s="1"/>
  <c r="AY87" i="35"/>
  <c r="AY66" i="35" s="1"/>
  <c r="AX87" i="35"/>
  <c r="AW87" i="35"/>
  <c r="AW66" i="35" s="1"/>
  <c r="AV87" i="35"/>
  <c r="AU87" i="35"/>
  <c r="AU66" i="35" s="1"/>
  <c r="AT87" i="35"/>
  <c r="AS87" i="35"/>
  <c r="AS66" i="35" s="1"/>
  <c r="AR87" i="35"/>
  <c r="AR66" i="35" s="1"/>
  <c r="AQ87" i="35"/>
  <c r="AQ66" i="35" s="1"/>
  <c r="AP87" i="35"/>
  <c r="AO87" i="35"/>
  <c r="AO66" i="35" s="1"/>
  <c r="AN87" i="35"/>
  <c r="AM87" i="35"/>
  <c r="AM66" i="35" s="1"/>
  <c r="AL87" i="35"/>
  <c r="AK87" i="35"/>
  <c r="AK66" i="35" s="1"/>
  <c r="AJ87" i="35"/>
  <c r="AJ66" i="35" s="1"/>
  <c r="AI87" i="35"/>
  <c r="AI66" i="35" s="1"/>
  <c r="AH87" i="35"/>
  <c r="AG87" i="35"/>
  <c r="AG66" i="35" s="1"/>
  <c r="AF87" i="35"/>
  <c r="AE87" i="35"/>
  <c r="AE66" i="35" s="1"/>
  <c r="AD87" i="35"/>
  <c r="AC87" i="35"/>
  <c r="AC66" i="35" s="1"/>
  <c r="AB87" i="35"/>
  <c r="AB66" i="35" s="1"/>
  <c r="AA87" i="35"/>
  <c r="AA66" i="35" s="1"/>
  <c r="Z87" i="35"/>
  <c r="Y87" i="35"/>
  <c r="Y66" i="35" s="1"/>
  <c r="X87" i="35"/>
  <c r="W87" i="35"/>
  <c r="V87" i="35"/>
  <c r="U87" i="35"/>
  <c r="T87" i="35"/>
  <c r="T66" i="35" s="1"/>
  <c r="S87" i="35"/>
  <c r="S66" i="35" s="1"/>
  <c r="R87" i="35"/>
  <c r="Q87" i="35"/>
  <c r="Q66" i="35" s="1"/>
  <c r="P87" i="35"/>
  <c r="O87" i="35"/>
  <c r="O66" i="35" s="1"/>
  <c r="N87" i="35"/>
  <c r="M87" i="35"/>
  <c r="M66" i="35" s="1"/>
  <c r="L87" i="35"/>
  <c r="L66" i="35" s="1"/>
  <c r="K87" i="35"/>
  <c r="K66" i="35" s="1"/>
  <c r="J87" i="35"/>
  <c r="I87" i="35"/>
  <c r="I66" i="35" s="1"/>
  <c r="H87" i="35"/>
  <c r="G87" i="35"/>
  <c r="F87" i="35"/>
  <c r="E87" i="35"/>
  <c r="BD79" i="35"/>
  <c r="BC79" i="35"/>
  <c r="BB79" i="35"/>
  <c r="BA79" i="35"/>
  <c r="AZ79" i="35"/>
  <c r="AY79" i="35"/>
  <c r="AX79" i="35"/>
  <c r="AW79" i="35"/>
  <c r="AV79" i="35"/>
  <c r="AU79" i="35"/>
  <c r="AT79" i="35"/>
  <c r="AS79" i="35"/>
  <c r="AR79" i="35"/>
  <c r="AQ79" i="35"/>
  <c r="AP79" i="35"/>
  <c r="AO79" i="35"/>
  <c r="AN79" i="35"/>
  <c r="AM79" i="35"/>
  <c r="AL79" i="35"/>
  <c r="AK79" i="35"/>
  <c r="AJ79" i="35"/>
  <c r="AI79" i="35"/>
  <c r="AH79" i="35"/>
  <c r="AG79" i="35"/>
  <c r="AF79" i="35"/>
  <c r="AE79" i="35"/>
  <c r="AD79" i="35"/>
  <c r="AC79" i="35"/>
  <c r="AB79" i="35"/>
  <c r="AA79" i="35"/>
  <c r="Z79" i="35"/>
  <c r="Y79" i="35"/>
  <c r="X79" i="35"/>
  <c r="W79" i="35"/>
  <c r="V79" i="35"/>
  <c r="U79" i="35"/>
  <c r="T79" i="35"/>
  <c r="S79" i="35"/>
  <c r="R79" i="35"/>
  <c r="Q79" i="35"/>
  <c r="P79" i="35"/>
  <c r="O79" i="35"/>
  <c r="N79" i="35"/>
  <c r="M79" i="35"/>
  <c r="L79" i="35"/>
  <c r="K79" i="35"/>
  <c r="J79" i="35"/>
  <c r="I79" i="35"/>
  <c r="H79" i="35"/>
  <c r="G79" i="35"/>
  <c r="F79" i="35"/>
  <c r="E79" i="35"/>
  <c r="BD78" i="35"/>
  <c r="BC78" i="35"/>
  <c r="BB78" i="35"/>
  <c r="BA78" i="35"/>
  <c r="AZ78" i="35"/>
  <c r="AY78" i="35"/>
  <c r="AX78" i="35"/>
  <c r="AW78" i="35"/>
  <c r="AV78" i="35"/>
  <c r="AU78" i="35"/>
  <c r="AT78" i="35"/>
  <c r="AS78" i="35"/>
  <c r="AR78" i="35"/>
  <c r="AQ78" i="35"/>
  <c r="AP78" i="35"/>
  <c r="AO78" i="35"/>
  <c r="AN78" i="35"/>
  <c r="AM78" i="35"/>
  <c r="AL78" i="35"/>
  <c r="AK78" i="35"/>
  <c r="AJ78" i="35"/>
  <c r="AI78" i="35"/>
  <c r="AH78" i="35"/>
  <c r="AG78" i="35"/>
  <c r="AF78" i="35"/>
  <c r="AE78" i="35"/>
  <c r="AD78" i="35"/>
  <c r="AC78" i="35"/>
  <c r="AB78" i="35"/>
  <c r="AA78" i="35"/>
  <c r="Z78" i="35"/>
  <c r="Y78" i="35"/>
  <c r="X78" i="35"/>
  <c r="W78" i="35"/>
  <c r="V78" i="35"/>
  <c r="U78" i="35"/>
  <c r="T78" i="35"/>
  <c r="S78" i="35"/>
  <c r="R78" i="35"/>
  <c r="Q78" i="35"/>
  <c r="P78" i="35"/>
  <c r="O78" i="35"/>
  <c r="N78" i="35"/>
  <c r="M78" i="35"/>
  <c r="L78" i="35"/>
  <c r="K78" i="35"/>
  <c r="J78" i="35"/>
  <c r="I78" i="35"/>
  <c r="H78" i="35"/>
  <c r="G78" i="35"/>
  <c r="F78" i="35"/>
  <c r="E78" i="35"/>
  <c r="BD72" i="35"/>
  <c r="BC72" i="35"/>
  <c r="BB72" i="35"/>
  <c r="BA72" i="35"/>
  <c r="AZ72" i="35"/>
  <c r="AY72" i="35"/>
  <c r="AX72" i="35"/>
  <c r="AW72" i="35"/>
  <c r="AV72" i="35"/>
  <c r="AU72" i="35"/>
  <c r="AT72" i="35"/>
  <c r="AS72" i="35"/>
  <c r="AR72" i="35"/>
  <c r="AQ72" i="35"/>
  <c r="AP72" i="35"/>
  <c r="AO72" i="35"/>
  <c r="AN72" i="35"/>
  <c r="AM72" i="35"/>
  <c r="AL72" i="35"/>
  <c r="AK72" i="35"/>
  <c r="AJ72" i="35"/>
  <c r="AI72" i="35"/>
  <c r="AH72" i="35"/>
  <c r="AG72" i="35"/>
  <c r="AF72" i="35"/>
  <c r="AE72" i="35"/>
  <c r="AD72" i="35"/>
  <c r="AC72" i="35"/>
  <c r="AB72" i="35"/>
  <c r="AA72" i="35"/>
  <c r="Z72" i="35"/>
  <c r="Y72" i="35"/>
  <c r="X72" i="35"/>
  <c r="W72" i="35"/>
  <c r="V72" i="35"/>
  <c r="U72" i="35"/>
  <c r="T72" i="35"/>
  <c r="S72" i="35"/>
  <c r="R72" i="35"/>
  <c r="Q72" i="35"/>
  <c r="P72" i="35"/>
  <c r="O72" i="35"/>
  <c r="N72" i="35"/>
  <c r="M72" i="35"/>
  <c r="L72" i="35"/>
  <c r="K72" i="35"/>
  <c r="J72" i="35"/>
  <c r="I72" i="35"/>
  <c r="H72" i="35"/>
  <c r="G72" i="35"/>
  <c r="F72" i="35"/>
  <c r="E72" i="35"/>
  <c r="BD71" i="35"/>
  <c r="BC71" i="35"/>
  <c r="BB71" i="35"/>
  <c r="BA71" i="35"/>
  <c r="AZ71" i="35"/>
  <c r="AY71" i="35"/>
  <c r="AX71" i="35"/>
  <c r="AW71" i="35"/>
  <c r="AV71" i="35"/>
  <c r="AU71" i="35"/>
  <c r="AT71" i="35"/>
  <c r="AS71" i="35"/>
  <c r="AR71" i="35"/>
  <c r="AQ71" i="35"/>
  <c r="AP71" i="35"/>
  <c r="AO71" i="35"/>
  <c r="AN71" i="35"/>
  <c r="AM71" i="35"/>
  <c r="AL71" i="35"/>
  <c r="AK71" i="35"/>
  <c r="AJ71" i="35"/>
  <c r="AI71" i="35"/>
  <c r="AH71" i="35"/>
  <c r="AG71" i="35"/>
  <c r="AF71" i="35"/>
  <c r="AE71" i="35"/>
  <c r="AD71" i="35"/>
  <c r="AC71" i="35"/>
  <c r="AB71" i="35"/>
  <c r="AA71" i="35"/>
  <c r="Z71" i="35"/>
  <c r="Y71" i="35"/>
  <c r="X71" i="35"/>
  <c r="W71" i="35"/>
  <c r="V71" i="35"/>
  <c r="U71" i="35"/>
  <c r="T71" i="35"/>
  <c r="S71" i="35"/>
  <c r="R71" i="35"/>
  <c r="Q71" i="35"/>
  <c r="P71" i="35"/>
  <c r="O71" i="35"/>
  <c r="N71" i="35"/>
  <c r="M71" i="35"/>
  <c r="L71" i="35"/>
  <c r="K71" i="35"/>
  <c r="J71" i="35"/>
  <c r="I71" i="35"/>
  <c r="H71" i="35"/>
  <c r="G71" i="35"/>
  <c r="F71" i="35"/>
  <c r="E71" i="35"/>
  <c r="BD70" i="35"/>
  <c r="BC70" i="35"/>
  <c r="BB70" i="35"/>
  <c r="BA70" i="35"/>
  <c r="AZ70" i="35"/>
  <c r="AY70" i="35"/>
  <c r="AX70" i="35"/>
  <c r="AW70" i="35"/>
  <c r="AV70" i="35"/>
  <c r="AU70" i="35"/>
  <c r="AT70" i="35"/>
  <c r="AS70" i="35"/>
  <c r="AR70" i="35"/>
  <c r="AQ70" i="35"/>
  <c r="AP70" i="35"/>
  <c r="AO70" i="35"/>
  <c r="AN70" i="35"/>
  <c r="AM70" i="35"/>
  <c r="AL70" i="35"/>
  <c r="AK70" i="35"/>
  <c r="AJ70" i="35"/>
  <c r="AI70" i="35"/>
  <c r="AH70" i="35"/>
  <c r="AG70" i="35"/>
  <c r="AF70" i="35"/>
  <c r="AE70" i="35"/>
  <c r="AD70" i="35"/>
  <c r="AC70" i="35"/>
  <c r="AB70" i="35"/>
  <c r="AA70" i="35"/>
  <c r="Z70" i="35"/>
  <c r="Y70" i="35"/>
  <c r="X70" i="35"/>
  <c r="W70" i="35"/>
  <c r="V70" i="35"/>
  <c r="U70" i="35"/>
  <c r="T70" i="35"/>
  <c r="S70" i="35"/>
  <c r="R70" i="35"/>
  <c r="Q70" i="35"/>
  <c r="P70" i="35"/>
  <c r="O70" i="35"/>
  <c r="N70" i="35"/>
  <c r="M70" i="35"/>
  <c r="L70" i="35"/>
  <c r="K70" i="35"/>
  <c r="J70" i="35"/>
  <c r="I70" i="35"/>
  <c r="H70" i="35"/>
  <c r="G70" i="35"/>
  <c r="F70" i="35"/>
  <c r="E70" i="35"/>
  <c r="BD69" i="35"/>
  <c r="BC69" i="35"/>
  <c r="BB69" i="35"/>
  <c r="BA69" i="35"/>
  <c r="AZ69" i="35"/>
  <c r="AY69" i="35"/>
  <c r="AX69" i="35"/>
  <c r="AW69" i="35"/>
  <c r="AV69" i="35"/>
  <c r="AU69" i="35"/>
  <c r="AT69" i="35"/>
  <c r="AS69" i="35"/>
  <c r="AR69" i="35"/>
  <c r="AQ69" i="35"/>
  <c r="AP69" i="35"/>
  <c r="AO69" i="35"/>
  <c r="AN69" i="35"/>
  <c r="AM69" i="35"/>
  <c r="AL69" i="35"/>
  <c r="AK69" i="35"/>
  <c r="AJ69" i="35"/>
  <c r="AI69" i="35"/>
  <c r="AH69" i="35"/>
  <c r="AG69" i="35"/>
  <c r="AF69" i="35"/>
  <c r="AE69" i="35"/>
  <c r="AD69" i="35"/>
  <c r="AC69" i="35"/>
  <c r="AB69" i="35"/>
  <c r="AA69" i="35"/>
  <c r="Z69" i="35"/>
  <c r="Y69" i="35"/>
  <c r="X69" i="35"/>
  <c r="W69" i="35"/>
  <c r="V69" i="35"/>
  <c r="U69" i="35"/>
  <c r="T69" i="35"/>
  <c r="S69" i="35"/>
  <c r="R69" i="35"/>
  <c r="Q69" i="35"/>
  <c r="P69" i="35"/>
  <c r="O69" i="35"/>
  <c r="N69" i="35"/>
  <c r="M69" i="35"/>
  <c r="L69" i="35"/>
  <c r="K69" i="35"/>
  <c r="J69" i="35"/>
  <c r="I69" i="35"/>
  <c r="H69" i="35"/>
  <c r="G69" i="35"/>
  <c r="F69" i="35"/>
  <c r="E69" i="35"/>
  <c r="BD68" i="35"/>
  <c r="BC68" i="35"/>
  <c r="BB68" i="35"/>
  <c r="BA68" i="35"/>
  <c r="AZ68" i="35"/>
  <c r="AY68" i="35"/>
  <c r="AX68" i="35"/>
  <c r="AW68" i="35"/>
  <c r="AV68" i="35"/>
  <c r="AU68" i="35"/>
  <c r="AT68" i="35"/>
  <c r="AS68" i="35"/>
  <c r="AR68" i="35"/>
  <c r="AQ68" i="35"/>
  <c r="AP68" i="35"/>
  <c r="AO68" i="35"/>
  <c r="AN68" i="35"/>
  <c r="AM68" i="35"/>
  <c r="AL68" i="35"/>
  <c r="AK68" i="35"/>
  <c r="AJ68" i="35"/>
  <c r="AI68" i="35"/>
  <c r="AH68" i="35"/>
  <c r="AG68" i="35"/>
  <c r="AF68" i="35"/>
  <c r="AE68" i="35"/>
  <c r="AD68" i="35"/>
  <c r="AC68" i="35"/>
  <c r="AB68" i="35"/>
  <c r="AA68" i="35"/>
  <c r="Z68" i="35"/>
  <c r="Y68" i="35"/>
  <c r="X68" i="35"/>
  <c r="W68" i="35"/>
  <c r="V68" i="35"/>
  <c r="U68" i="35"/>
  <c r="T68" i="35"/>
  <c r="S68" i="35"/>
  <c r="R68" i="35"/>
  <c r="Q68" i="35"/>
  <c r="P68" i="35"/>
  <c r="O68" i="35"/>
  <c r="N68" i="35"/>
  <c r="M68" i="35"/>
  <c r="L68" i="35"/>
  <c r="K68" i="35"/>
  <c r="J68" i="35"/>
  <c r="I68" i="35"/>
  <c r="H68" i="35"/>
  <c r="G68" i="35"/>
  <c r="F68" i="35"/>
  <c r="E68" i="35"/>
  <c r="BD67" i="35"/>
  <c r="BC67" i="35"/>
  <c r="BB67" i="35"/>
  <c r="BA67" i="35"/>
  <c r="AZ67" i="35"/>
  <c r="AY67" i="35"/>
  <c r="AX67" i="35"/>
  <c r="AW67" i="35"/>
  <c r="AV67" i="35"/>
  <c r="AU67" i="35"/>
  <c r="AT67" i="35"/>
  <c r="AS67" i="35"/>
  <c r="AR67" i="35"/>
  <c r="AQ67" i="35"/>
  <c r="AP67" i="35"/>
  <c r="AO67" i="35"/>
  <c r="AN67" i="35"/>
  <c r="AM67" i="35"/>
  <c r="AL67" i="35"/>
  <c r="AK67" i="35"/>
  <c r="AJ67" i="35"/>
  <c r="AI67" i="35"/>
  <c r="AH67" i="35"/>
  <c r="AG67" i="35"/>
  <c r="AF67" i="35"/>
  <c r="AE67" i="35"/>
  <c r="AD67" i="35"/>
  <c r="AC67" i="35"/>
  <c r="AB67" i="35"/>
  <c r="AA67" i="35"/>
  <c r="Z67" i="35"/>
  <c r="Y67" i="35"/>
  <c r="X67" i="35"/>
  <c r="W67" i="35"/>
  <c r="V67" i="35"/>
  <c r="U67" i="35"/>
  <c r="T67" i="35"/>
  <c r="S67" i="35"/>
  <c r="R67" i="35"/>
  <c r="Q67" i="35"/>
  <c r="P67" i="35"/>
  <c r="O67" i="35"/>
  <c r="N67" i="35"/>
  <c r="M67" i="35"/>
  <c r="L67" i="35"/>
  <c r="K67" i="35"/>
  <c r="J67" i="35"/>
  <c r="I67" i="35"/>
  <c r="H67" i="35"/>
  <c r="G67" i="35"/>
  <c r="F67" i="35"/>
  <c r="E67" i="35"/>
  <c r="BD66" i="35"/>
  <c r="BB66" i="35"/>
  <c r="AX66" i="35"/>
  <c r="AV66" i="35"/>
  <c r="AT66" i="35"/>
  <c r="AP66" i="35"/>
  <c r="AN66" i="35"/>
  <c r="AL66" i="35"/>
  <c r="AH66" i="35"/>
  <c r="AF66" i="35"/>
  <c r="AD66" i="35"/>
  <c r="Z66" i="35"/>
  <c r="X66" i="35"/>
  <c r="W66" i="35"/>
  <c r="V66" i="35"/>
  <c r="U66" i="35"/>
  <c r="R66" i="35"/>
  <c r="P66" i="35"/>
  <c r="N66" i="35"/>
  <c r="J66" i="35"/>
  <c r="H66" i="35"/>
  <c r="G66" i="35"/>
  <c r="F66" i="35"/>
  <c r="E66" i="35"/>
  <c r="BD65" i="35"/>
  <c r="BD76" i="35" s="1"/>
  <c r="BC65" i="35"/>
  <c r="BB65" i="35"/>
  <c r="BB76" i="35" s="1"/>
  <c r="BA65" i="35"/>
  <c r="AZ65" i="35"/>
  <c r="AZ76" i="35" s="1"/>
  <c r="AY65" i="35"/>
  <c r="AX65" i="35"/>
  <c r="AX76" i="35" s="1"/>
  <c r="AW65" i="35"/>
  <c r="AW76" i="35" s="1"/>
  <c r="AV65" i="35"/>
  <c r="AU65" i="35"/>
  <c r="AT65" i="35"/>
  <c r="AS65" i="35"/>
  <c r="AR65" i="35"/>
  <c r="AR76" i="35" s="1"/>
  <c r="AQ65" i="35"/>
  <c r="AP65" i="35"/>
  <c r="AO65" i="35"/>
  <c r="AN65" i="35"/>
  <c r="AN76" i="35" s="1"/>
  <c r="AM65" i="35"/>
  <c r="AL65" i="35"/>
  <c r="AL76" i="35" s="1"/>
  <c r="AK65" i="35"/>
  <c r="AJ65" i="35"/>
  <c r="AJ76" i="35" s="1"/>
  <c r="AI65" i="35"/>
  <c r="AH65" i="35"/>
  <c r="AG65" i="35"/>
  <c r="AF65" i="35"/>
  <c r="AE65" i="35"/>
  <c r="AD65" i="35"/>
  <c r="AD76" i="35" s="1"/>
  <c r="AC65" i="35"/>
  <c r="AB65" i="35"/>
  <c r="AB76" i="35" s="1"/>
  <c r="AA65" i="35"/>
  <c r="Z65" i="35"/>
  <c r="Y65" i="35"/>
  <c r="X65" i="35"/>
  <c r="X76" i="35" s="1"/>
  <c r="W65" i="35"/>
  <c r="V65" i="35"/>
  <c r="U65" i="35"/>
  <c r="T65" i="35"/>
  <c r="T76" i="35" s="1"/>
  <c r="S65" i="35"/>
  <c r="R65" i="35"/>
  <c r="R76" i="35" s="1"/>
  <c r="Q65" i="35"/>
  <c r="Q76" i="35" s="1"/>
  <c r="P65" i="35"/>
  <c r="P76" i="35" s="1"/>
  <c r="O65" i="35"/>
  <c r="N65" i="35"/>
  <c r="N76" i="35" s="1"/>
  <c r="M65" i="35"/>
  <c r="L65" i="35"/>
  <c r="L76" i="35" s="1"/>
  <c r="K65" i="35"/>
  <c r="J65" i="35"/>
  <c r="I65" i="35"/>
  <c r="H65" i="35"/>
  <c r="H76" i="35" s="1"/>
  <c r="G65" i="35"/>
  <c r="F65" i="35"/>
  <c r="F76" i="35" s="1"/>
  <c r="E65" i="35"/>
  <c r="E60" i="35"/>
  <c r="AW58" i="35"/>
  <c r="AN55" i="35"/>
  <c r="AW54" i="35"/>
  <c r="AG54" i="35"/>
  <c r="AD54" i="35"/>
  <c r="AT50" i="35"/>
  <c r="AS50" i="35"/>
  <c r="AJ50" i="35"/>
  <c r="AF50" i="35"/>
  <c r="AS46" i="35"/>
  <c r="AP46" i="35"/>
  <c r="AO46" i="35"/>
  <c r="AF46" i="35"/>
  <c r="X44" i="35"/>
  <c r="AT43" i="35"/>
  <c r="AP43" i="35"/>
  <c r="X43" i="35"/>
  <c r="BD42" i="35"/>
  <c r="AU42" i="35"/>
  <c r="AS42" i="35"/>
  <c r="AR42" i="35"/>
  <c r="AL42" i="35"/>
  <c r="AC42" i="35"/>
  <c r="AA42" i="35"/>
  <c r="Y42" i="35"/>
  <c r="T42" i="35"/>
  <c r="AX38" i="35"/>
  <c r="AV38" i="35"/>
  <c r="AU38" i="35"/>
  <c r="AP38" i="35"/>
  <c r="AH38" i="35"/>
  <c r="AF38" i="35"/>
  <c r="AE38" i="35"/>
  <c r="Z38" i="35"/>
  <c r="R38" i="35"/>
  <c r="P38" i="35"/>
  <c r="O38" i="35"/>
  <c r="BB34" i="35"/>
  <c r="AX34" i="35"/>
  <c r="AT34" i="35"/>
  <c r="AS34" i="35"/>
  <c r="AP34" i="35"/>
  <c r="AO34" i="35"/>
  <c r="AL34" i="35"/>
  <c r="AG34" i="35"/>
  <c r="AE34" i="35"/>
  <c r="AD34" i="35"/>
  <c r="AC34" i="35"/>
  <c r="Y34" i="35"/>
  <c r="U34" i="35"/>
  <c r="R34" i="35"/>
  <c r="Q34" i="35"/>
  <c r="O34" i="35"/>
  <c r="M34" i="35"/>
  <c r="AQ33" i="35"/>
  <c r="R33" i="35"/>
  <c r="AT31" i="35"/>
  <c r="AP31" i="35"/>
  <c r="AC31" i="35"/>
  <c r="U31" i="35"/>
  <c r="Q31" i="35"/>
  <c r="AW29" i="35"/>
  <c r="AS29" i="35"/>
  <c r="AQ29" i="35"/>
  <c r="AO29" i="35"/>
  <c r="AG29" i="35"/>
  <c r="AD29" i="35"/>
  <c r="Y29" i="35"/>
  <c r="U29" i="35"/>
  <c r="S29" i="35"/>
  <c r="I29" i="35"/>
  <c r="F29" i="35"/>
  <c r="AN28" i="35"/>
  <c r="Z28" i="35"/>
  <c r="H28" i="35"/>
  <c r="AH33" i="35" s="1"/>
  <c r="AZ26" i="35"/>
  <c r="AP26" i="35"/>
  <c r="AM26" i="35"/>
  <c r="AI26" i="35"/>
  <c r="AA26" i="35"/>
  <c r="Z26" i="35"/>
  <c r="R26" i="35"/>
  <c r="R28" i="35" s="1"/>
  <c r="BC43" i="35" s="1"/>
  <c r="O26" i="35"/>
  <c r="L26" i="35"/>
  <c r="J26" i="35"/>
  <c r="BD25" i="35"/>
  <c r="BD26" i="35" s="1"/>
  <c r="BC25" i="35"/>
  <c r="BC26" i="35" s="1"/>
  <c r="BB25" i="35"/>
  <c r="BB26" i="35" s="1"/>
  <c r="BA25" i="35"/>
  <c r="BA26" i="35" s="1"/>
  <c r="AZ25" i="35"/>
  <c r="AY25" i="35"/>
  <c r="AY26" i="35" s="1"/>
  <c r="AX25" i="35"/>
  <c r="AX26" i="35" s="1"/>
  <c r="AW25" i="35"/>
  <c r="AV25" i="35"/>
  <c r="AU25" i="35"/>
  <c r="AU26" i="35" s="1"/>
  <c r="AT25" i="35"/>
  <c r="AT26" i="35" s="1"/>
  <c r="AT28" i="35" s="1"/>
  <c r="AS25" i="35"/>
  <c r="AR25" i="35"/>
  <c r="AQ25" i="35"/>
  <c r="AP25" i="35"/>
  <c r="AO25" i="35"/>
  <c r="AN25" i="35"/>
  <c r="AM25" i="35"/>
  <c r="AL25" i="35"/>
  <c r="AL26" i="35" s="1"/>
  <c r="AK25" i="35"/>
  <c r="AJ25" i="35"/>
  <c r="AI25" i="35"/>
  <c r="AH25" i="35"/>
  <c r="AH26" i="35" s="1"/>
  <c r="AG25" i="35"/>
  <c r="AF25" i="35"/>
  <c r="AE25" i="35"/>
  <c r="AE26" i="35" s="1"/>
  <c r="AD25" i="35"/>
  <c r="AD26" i="35" s="1"/>
  <c r="AD28" i="35" s="1"/>
  <c r="AY55" i="35" s="1"/>
  <c r="AC25" i="35"/>
  <c r="AB25" i="35"/>
  <c r="AA25" i="35"/>
  <c r="Z25" i="35"/>
  <c r="Y25" i="35"/>
  <c r="X25" i="35"/>
  <c r="W25" i="35"/>
  <c r="V25" i="35"/>
  <c r="V26" i="35" s="1"/>
  <c r="U25" i="35"/>
  <c r="T25" i="35"/>
  <c r="S25" i="35"/>
  <c r="R25" i="35"/>
  <c r="Q25" i="35"/>
  <c r="P25" i="35"/>
  <c r="O25" i="35"/>
  <c r="N25" i="35"/>
  <c r="N26" i="35" s="1"/>
  <c r="M25" i="35"/>
  <c r="L25" i="35"/>
  <c r="K25" i="35"/>
  <c r="J25" i="35"/>
  <c r="I25" i="35"/>
  <c r="H25" i="35"/>
  <c r="G25" i="35"/>
  <c r="F25" i="35"/>
  <c r="F26" i="35" s="1"/>
  <c r="F28" i="35" s="1"/>
  <c r="AG31" i="35" s="1"/>
  <c r="E25" i="35"/>
  <c r="AW18" i="35"/>
  <c r="AW26" i="35" s="1"/>
  <c r="AW28" i="35" s="1"/>
  <c r="AV18" i="35"/>
  <c r="AV26" i="35" s="1"/>
  <c r="AU18" i="35"/>
  <c r="AT18" i="35"/>
  <c r="AS18" i="35"/>
  <c r="AS26" i="35" s="1"/>
  <c r="AS28" i="35" s="1"/>
  <c r="AR18" i="35"/>
  <c r="AR26" i="35" s="1"/>
  <c r="AQ18" i="35"/>
  <c r="AQ26" i="35" s="1"/>
  <c r="AQ28" i="35" s="1"/>
  <c r="AP18" i="35"/>
  <c r="AO18" i="35"/>
  <c r="AO26" i="35" s="1"/>
  <c r="AO28" i="35" s="1"/>
  <c r="AN18" i="35"/>
  <c r="AN26" i="35" s="1"/>
  <c r="AM18" i="35"/>
  <c r="AL18" i="35"/>
  <c r="AK18" i="35"/>
  <c r="AK26" i="35" s="1"/>
  <c r="AK28" i="35" s="1"/>
  <c r="AJ18" i="35"/>
  <c r="AJ26" i="35" s="1"/>
  <c r="AI18" i="35"/>
  <c r="AH18" i="35"/>
  <c r="AG18" i="35"/>
  <c r="AG26" i="35" s="1"/>
  <c r="AG28" i="35" s="1"/>
  <c r="AF18" i="35"/>
  <c r="AF26" i="35" s="1"/>
  <c r="AE18" i="35"/>
  <c r="AD18" i="35"/>
  <c r="AC18" i="35"/>
  <c r="AC26" i="35" s="1"/>
  <c r="AC28" i="35" s="1"/>
  <c r="AT54" i="35" s="1"/>
  <c r="AB18" i="35"/>
  <c r="AB26" i="35" s="1"/>
  <c r="AA18" i="35"/>
  <c r="Z18" i="35"/>
  <c r="Y18" i="35"/>
  <c r="Y26" i="35" s="1"/>
  <c r="Y28" i="35" s="1"/>
  <c r="X18" i="35"/>
  <c r="X26" i="35" s="1"/>
  <c r="W18" i="35"/>
  <c r="W26" i="35" s="1"/>
  <c r="V18" i="35"/>
  <c r="U18" i="35"/>
  <c r="U26" i="35" s="1"/>
  <c r="U28" i="35" s="1"/>
  <c r="BB46" i="35" s="1"/>
  <c r="T18" i="35"/>
  <c r="T26" i="35" s="1"/>
  <c r="S18" i="35"/>
  <c r="S26" i="35" s="1"/>
  <c r="S28" i="35" s="1"/>
  <c r="Y44" i="35" s="1"/>
  <c r="R18" i="35"/>
  <c r="Q18" i="35"/>
  <c r="Q26" i="35" s="1"/>
  <c r="Q28" i="35" s="1"/>
  <c r="P18" i="35"/>
  <c r="P26" i="35" s="1"/>
  <c r="O18" i="35"/>
  <c r="N18" i="35"/>
  <c r="M18" i="35"/>
  <c r="M26" i="35" s="1"/>
  <c r="M28" i="35" s="1"/>
  <c r="BC38" i="35" s="1"/>
  <c r="L18" i="35"/>
  <c r="K18" i="35"/>
  <c r="K26" i="35" s="1"/>
  <c r="K28" i="35" s="1"/>
  <c r="J18" i="35"/>
  <c r="I18" i="35"/>
  <c r="I26" i="35" s="1"/>
  <c r="I28" i="35" s="1"/>
  <c r="H18" i="35"/>
  <c r="H26" i="35" s="1"/>
  <c r="G18" i="35"/>
  <c r="G26" i="35" s="1"/>
  <c r="F18" i="35"/>
  <c r="E18" i="35"/>
  <c r="E26" i="35" l="1"/>
  <c r="E28" i="35" s="1"/>
  <c r="M76" i="35"/>
  <c r="AS76" i="35"/>
  <c r="V76" i="35"/>
  <c r="AT76" i="35"/>
  <c r="AC76" i="35"/>
  <c r="AG76" i="35"/>
  <c r="AV76" i="35"/>
  <c r="U76" i="35"/>
  <c r="BA76" i="35"/>
  <c r="S76" i="35"/>
  <c r="AI76" i="35"/>
  <c r="AK76" i="35"/>
  <c r="Z76" i="35"/>
  <c r="E76" i="35"/>
  <c r="AL28" i="35"/>
  <c r="AB28" i="35"/>
  <c r="AB29" i="35"/>
  <c r="V29" i="35"/>
  <c r="V28" i="35"/>
  <c r="AZ36" i="35"/>
  <c r="AR36" i="35"/>
  <c r="AJ36" i="35"/>
  <c r="AB36" i="35"/>
  <c r="T36" i="35"/>
  <c r="L36" i="35"/>
  <c r="AY36" i="35"/>
  <c r="AQ36" i="35"/>
  <c r="AI36" i="35"/>
  <c r="AA36" i="35"/>
  <c r="S36" i="35"/>
  <c r="AX36" i="35"/>
  <c r="AP36" i="35"/>
  <c r="AH36" i="35"/>
  <c r="Z36" i="35"/>
  <c r="R36" i="35"/>
  <c r="BD36" i="35"/>
  <c r="AV36" i="35"/>
  <c r="AN36" i="35"/>
  <c r="AF36" i="35"/>
  <c r="X36" i="35"/>
  <c r="P36" i="35"/>
  <c r="AU36" i="35"/>
  <c r="AE36" i="35"/>
  <c r="O36" i="35"/>
  <c r="AT36" i="35"/>
  <c r="AD36" i="35"/>
  <c r="N36" i="35"/>
  <c r="AS36" i="35"/>
  <c r="AC36" i="35"/>
  <c r="M36" i="35"/>
  <c r="BA36" i="35"/>
  <c r="AK36" i="35"/>
  <c r="U36" i="35"/>
  <c r="AW36" i="35"/>
  <c r="Q36" i="35"/>
  <c r="AL36" i="35"/>
  <c r="AO36" i="35"/>
  <c r="AM36" i="35"/>
  <c r="AG36" i="35"/>
  <c r="Y36" i="35"/>
  <c r="BC36" i="35"/>
  <c r="W36" i="35"/>
  <c r="BB36" i="35"/>
  <c r="V36" i="35"/>
  <c r="N29" i="35"/>
  <c r="N28" i="35"/>
  <c r="AU29" i="35"/>
  <c r="AU28" i="35"/>
  <c r="E62" i="35"/>
  <c r="AR30" i="35"/>
  <c r="AJ30" i="35"/>
  <c r="AB30" i="35"/>
  <c r="T30" i="35"/>
  <c r="L30" i="35"/>
  <c r="AQ30" i="35"/>
  <c r="AI30" i="35"/>
  <c r="AA30" i="35"/>
  <c r="S30" i="35"/>
  <c r="K30" i="35"/>
  <c r="AV30" i="35"/>
  <c r="AN30" i="35"/>
  <c r="AF30" i="35"/>
  <c r="X30" i="35"/>
  <c r="P30" i="35"/>
  <c r="H30" i="35"/>
  <c r="AT30" i="35"/>
  <c r="AG30" i="35"/>
  <c r="U30" i="35"/>
  <c r="G30" i="35"/>
  <c r="AP30" i="35"/>
  <c r="Q30" i="35"/>
  <c r="AS30" i="35"/>
  <c r="AE30" i="35"/>
  <c r="R30" i="35"/>
  <c r="F30" i="35"/>
  <c r="F60" i="35" s="1"/>
  <c r="AD30" i="35"/>
  <c r="AW30" i="35"/>
  <c r="AK30" i="35"/>
  <c r="W30" i="35"/>
  <c r="J30" i="35"/>
  <c r="AZ51" i="35"/>
  <c r="AR51" i="35"/>
  <c r="AJ51" i="35"/>
  <c r="AB51" i="35"/>
  <c r="AY51" i="35"/>
  <c r="AQ51" i="35"/>
  <c r="AI51" i="35"/>
  <c r="AA51" i="35"/>
  <c r="AW51" i="35"/>
  <c r="AM51" i="35"/>
  <c r="AC51" i="35"/>
  <c r="AX51" i="35"/>
  <c r="AL51" i="35"/>
  <c r="AV51" i="35"/>
  <c r="AK51" i="35"/>
  <c r="AU51" i="35"/>
  <c r="AH51" i="35"/>
  <c r="AT51" i="35"/>
  <c r="AG51" i="35"/>
  <c r="BD51" i="35"/>
  <c r="AS51" i="35"/>
  <c r="AF51" i="35"/>
  <c r="AD51" i="35"/>
  <c r="BC51" i="35"/>
  <c r="BB51" i="35"/>
  <c r="AN51" i="35"/>
  <c r="AE51" i="35"/>
  <c r="I30" i="35"/>
  <c r="AH30" i="35"/>
  <c r="AD33" i="35"/>
  <c r="AQ44" i="35"/>
  <c r="J29" i="35"/>
  <c r="J28" i="35"/>
  <c r="AA28" i="35"/>
  <c r="AA29" i="35" s="1"/>
  <c r="M30" i="35"/>
  <c r="AL30" i="35"/>
  <c r="S31" i="35"/>
  <c r="AS31" i="35"/>
  <c r="I33" i="35"/>
  <c r="AQ43" i="35"/>
  <c r="AS44" i="35"/>
  <c r="AO51" i="35"/>
  <c r="AY76" i="35"/>
  <c r="O29" i="35"/>
  <c r="G29" i="35"/>
  <c r="G28" i="35"/>
  <c r="W28" i="35"/>
  <c r="L28" i="35"/>
  <c r="L29" i="35" s="1"/>
  <c r="AI29" i="35"/>
  <c r="AI28" i="35"/>
  <c r="AV33" i="35"/>
  <c r="AN33" i="35"/>
  <c r="AF33" i="35"/>
  <c r="X33" i="35"/>
  <c r="P33" i="35"/>
  <c r="AU33" i="35"/>
  <c r="AM33" i="35"/>
  <c r="AE33" i="35"/>
  <c r="W33" i="35"/>
  <c r="O33" i="35"/>
  <c r="AZ33" i="35"/>
  <c r="AR33" i="35"/>
  <c r="AJ33" i="35"/>
  <c r="AB33" i="35"/>
  <c r="T33" i="35"/>
  <c r="L33" i="35"/>
  <c r="AP33" i="35"/>
  <c r="AC33" i="35"/>
  <c r="Q33" i="35"/>
  <c r="BA33" i="35"/>
  <c r="AO33" i="35"/>
  <c r="AA33" i="35"/>
  <c r="N33" i="35"/>
  <c r="AY33" i="35"/>
  <c r="AL33" i="35"/>
  <c r="Z33" i="35"/>
  <c r="M33" i="35"/>
  <c r="AS33" i="35"/>
  <c r="AG33" i="35"/>
  <c r="S33" i="35"/>
  <c r="AH28" i="35"/>
  <c r="N30" i="35"/>
  <c r="AM30" i="35"/>
  <c r="J33" i="35"/>
  <c r="AI33" i="35"/>
  <c r="AP51" i="35"/>
  <c r="H29" i="35"/>
  <c r="P29" i="35"/>
  <c r="P28" i="35"/>
  <c r="X29" i="35"/>
  <c r="AF28" i="35"/>
  <c r="AN29" i="35"/>
  <c r="AV29" i="35"/>
  <c r="AV28" i="35"/>
  <c r="R29" i="35"/>
  <c r="O30" i="35"/>
  <c r="AO30" i="35"/>
  <c r="V31" i="35"/>
  <c r="AW31" i="35"/>
  <c r="K33" i="35"/>
  <c r="AK33" i="35"/>
  <c r="BA51" i="35"/>
  <c r="AM55" i="35"/>
  <c r="AZ43" i="35"/>
  <c r="AR43" i="35"/>
  <c r="AJ43" i="35"/>
  <c r="AB43" i="35"/>
  <c r="T43" i="35"/>
  <c r="AW43" i="35"/>
  <c r="AN43" i="35"/>
  <c r="AE43" i="35"/>
  <c r="V43" i="35"/>
  <c r="AV43" i="35"/>
  <c r="AM43" i="35"/>
  <c r="AD43" i="35"/>
  <c r="U43" i="35"/>
  <c r="BD43" i="35"/>
  <c r="AU43" i="35"/>
  <c r="AL43" i="35"/>
  <c r="AC43" i="35"/>
  <c r="S43" i="35"/>
  <c r="BB43" i="35"/>
  <c r="AS43" i="35"/>
  <c r="AI43" i="35"/>
  <c r="Z43" i="35"/>
  <c r="BA43" i="35"/>
  <c r="AH43" i="35"/>
  <c r="AY43" i="35"/>
  <c r="AG43" i="35"/>
  <c r="AX43" i="35"/>
  <c r="AF43" i="35"/>
  <c r="AO43" i="35"/>
  <c r="W43" i="35"/>
  <c r="AP28" i="35"/>
  <c r="AP29" i="35"/>
  <c r="O28" i="35"/>
  <c r="Y30" i="35"/>
  <c r="AX30" i="35"/>
  <c r="U33" i="35"/>
  <c r="AT33" i="35"/>
  <c r="Y43" i="35"/>
  <c r="K29" i="35"/>
  <c r="BC44" i="35"/>
  <c r="AU44" i="35"/>
  <c r="AM44" i="35"/>
  <c r="AE44" i="35"/>
  <c r="W44" i="35"/>
  <c r="AW44" i="35"/>
  <c r="AN44" i="35"/>
  <c r="AD44" i="35"/>
  <c r="U44" i="35"/>
  <c r="AV44" i="35"/>
  <c r="AL44" i="35"/>
  <c r="AC44" i="35"/>
  <c r="T44" i="35"/>
  <c r="BD44" i="35"/>
  <c r="AT44" i="35"/>
  <c r="AK44" i="35"/>
  <c r="AB44" i="35"/>
  <c r="BA44" i="35"/>
  <c r="AR44" i="35"/>
  <c r="AI44" i="35"/>
  <c r="Z44" i="35"/>
  <c r="AZ44" i="35"/>
  <c r="AH44" i="35"/>
  <c r="AY44" i="35"/>
  <c r="AG44" i="35"/>
  <c r="AX44" i="35"/>
  <c r="AF44" i="35"/>
  <c r="AO44" i="35"/>
  <c r="V44" i="35"/>
  <c r="BB44" i="35"/>
  <c r="AJ44" i="35"/>
  <c r="AV31" i="35"/>
  <c r="AN31" i="35"/>
  <c r="AF31" i="35"/>
  <c r="X31" i="35"/>
  <c r="P31" i="35"/>
  <c r="H31" i="35"/>
  <c r="AU31" i="35"/>
  <c r="AM31" i="35"/>
  <c r="AE31" i="35"/>
  <c r="W31" i="35"/>
  <c r="O31" i="35"/>
  <c r="G31" i="35"/>
  <c r="AR31" i="35"/>
  <c r="AJ31" i="35"/>
  <c r="AB31" i="35"/>
  <c r="T31" i="35"/>
  <c r="L31" i="35"/>
  <c r="AO31" i="35"/>
  <c r="AA31" i="35"/>
  <c r="N31" i="35"/>
  <c r="AK31" i="35"/>
  <c r="AY31" i="35"/>
  <c r="AL31" i="35"/>
  <c r="Z31" i="35"/>
  <c r="M31" i="35"/>
  <c r="AX31" i="35"/>
  <c r="Y31" i="35"/>
  <c r="K31" i="35"/>
  <c r="AQ31" i="35"/>
  <c r="AD31" i="35"/>
  <c r="R31" i="35"/>
  <c r="BA55" i="35"/>
  <c r="AS55" i="35"/>
  <c r="AK55" i="35"/>
  <c r="BC55" i="35"/>
  <c r="AT55" i="35"/>
  <c r="AJ55" i="35"/>
  <c r="BB55" i="35"/>
  <c r="AR55" i="35"/>
  <c r="AI55" i="35"/>
  <c r="AW55" i="35"/>
  <c r="AL55" i="35"/>
  <c r="BD55" i="35"/>
  <c r="AP55" i="35"/>
  <c r="AE55" i="35"/>
  <c r="AX55" i="35"/>
  <c r="AG55" i="35"/>
  <c r="AV55" i="35"/>
  <c r="AF55" i="35"/>
  <c r="AU55" i="35"/>
  <c r="AQ55" i="35"/>
  <c r="AO55" i="35"/>
  <c r="AZ55" i="35"/>
  <c r="AH55" i="35"/>
  <c r="AT29" i="35"/>
  <c r="Z30" i="35"/>
  <c r="I31" i="35"/>
  <c r="AH31" i="35"/>
  <c r="V33" i="35"/>
  <c r="AW33" i="35"/>
  <c r="AA43" i="35"/>
  <c r="AA44" i="35"/>
  <c r="AM28" i="35"/>
  <c r="AM29" i="35" s="1"/>
  <c r="C9" i="35"/>
  <c r="T28" i="35"/>
  <c r="T29" i="35"/>
  <c r="AJ28" i="35"/>
  <c r="AJ29" i="35"/>
  <c r="AR28" i="35"/>
  <c r="AR29" i="35"/>
  <c r="AE28" i="35"/>
  <c r="Z29" i="35"/>
  <c r="X28" i="35"/>
  <c r="E29" i="35"/>
  <c r="AC30" i="35"/>
  <c r="J31" i="35"/>
  <c r="AI31" i="35"/>
  <c r="Y33" i="35"/>
  <c r="AX33" i="35"/>
  <c r="AK43" i="35"/>
  <c r="AP44" i="35"/>
  <c r="AZ34" i="35"/>
  <c r="AR34" i="35"/>
  <c r="AJ34" i="35"/>
  <c r="AB34" i="35"/>
  <c r="T34" i="35"/>
  <c r="L34" i="35"/>
  <c r="AY34" i="35"/>
  <c r="AQ34" i="35"/>
  <c r="AI34" i="35"/>
  <c r="AA34" i="35"/>
  <c r="S34" i="35"/>
  <c r="K34" i="35"/>
  <c r="AV34" i="35"/>
  <c r="AN34" i="35"/>
  <c r="AF34" i="35"/>
  <c r="X34" i="35"/>
  <c r="P34" i="35"/>
  <c r="AX42" i="35"/>
  <c r="AP42" i="35"/>
  <c r="AH42" i="35"/>
  <c r="Z42" i="35"/>
  <c r="R42" i="35"/>
  <c r="AY42" i="35"/>
  <c r="AO42" i="35"/>
  <c r="AF42" i="35"/>
  <c r="W42" i="35"/>
  <c r="AW42" i="35"/>
  <c r="AN42" i="35"/>
  <c r="AE42" i="35"/>
  <c r="V42" i="35"/>
  <c r="AV42" i="35"/>
  <c r="AM42" i="35"/>
  <c r="AD42" i="35"/>
  <c r="U42" i="35"/>
  <c r="BC42" i="35"/>
  <c r="AT42" i="35"/>
  <c r="AK42" i="35"/>
  <c r="AB42" i="35"/>
  <c r="S42" i="35"/>
  <c r="AX50" i="35"/>
  <c r="AP50" i="35"/>
  <c r="AH50" i="35"/>
  <c r="Z50" i="35"/>
  <c r="AW50" i="35"/>
  <c r="AO50" i="35"/>
  <c r="AG50" i="35"/>
  <c r="AU50" i="35"/>
  <c r="AK50" i="35"/>
  <c r="AA50" i="35"/>
  <c r="BC50" i="35"/>
  <c r="AR50" i="35"/>
  <c r="AE50" i="35"/>
  <c r="BB50" i="35"/>
  <c r="AQ50" i="35"/>
  <c r="AD50" i="35"/>
  <c r="BA50" i="35"/>
  <c r="AN50" i="35"/>
  <c r="AC50" i="35"/>
  <c r="AZ50" i="35"/>
  <c r="AM50" i="35"/>
  <c r="AB50" i="35"/>
  <c r="AY50" i="35"/>
  <c r="AL50" i="35"/>
  <c r="BA58" i="35"/>
  <c r="AS58" i="35"/>
  <c r="AK58" i="35"/>
  <c r="BD58" i="35"/>
  <c r="AU58" i="35"/>
  <c r="AL58" i="35"/>
  <c r="BC58" i="35"/>
  <c r="AT58" i="35"/>
  <c r="AJ58" i="35"/>
  <c r="AY58" i="35"/>
  <c r="AP58" i="35"/>
  <c r="BB58" i="35"/>
  <c r="AN58" i="35"/>
  <c r="AX58" i="35"/>
  <c r="AV58" i="35"/>
  <c r="AR58" i="35"/>
  <c r="AQ58" i="35"/>
  <c r="AO58" i="35"/>
  <c r="AM58" i="35"/>
  <c r="AI58" i="35"/>
  <c r="Q29" i="35"/>
  <c r="AC29" i="35"/>
  <c r="N34" i="35"/>
  <c r="Z34" i="35"/>
  <c r="AM34" i="35"/>
  <c r="BA34" i="35"/>
  <c r="N38" i="35"/>
  <c r="AD38" i="35"/>
  <c r="AT38" i="35"/>
  <c r="X42" i="35"/>
  <c r="AQ42" i="35"/>
  <c r="AG46" i="35"/>
  <c r="AI50" i="35"/>
  <c r="AZ58" i="35"/>
  <c r="V38" i="35"/>
  <c r="AL38" i="35"/>
  <c r="BB38" i="35"/>
  <c r="AG42" i="35"/>
  <c r="AZ42" i="35"/>
  <c r="V46" i="35"/>
  <c r="AV50" i="35"/>
  <c r="AJ54" i="35"/>
  <c r="AZ46" i="35"/>
  <c r="AR46" i="35"/>
  <c r="AJ46" i="35"/>
  <c r="AB46" i="35"/>
  <c r="AY46" i="35"/>
  <c r="AQ46" i="35"/>
  <c r="AW46" i="35"/>
  <c r="AM46" i="35"/>
  <c r="AD46" i="35"/>
  <c r="BA46" i="35"/>
  <c r="AN46" i="35"/>
  <c r="AC46" i="35"/>
  <c r="AX46" i="35"/>
  <c r="AL46" i="35"/>
  <c r="AA46" i="35"/>
  <c r="AV46" i="35"/>
  <c r="AK46" i="35"/>
  <c r="Z46" i="35"/>
  <c r="AU46" i="35"/>
  <c r="AI46" i="35"/>
  <c r="Y46" i="35"/>
  <c r="AT46" i="35"/>
  <c r="AH46" i="35"/>
  <c r="X46" i="35"/>
  <c r="AK29" i="35"/>
  <c r="V34" i="35"/>
  <c r="AH34" i="35"/>
  <c r="AU34" i="35"/>
  <c r="W38" i="35"/>
  <c r="AM38" i="35"/>
  <c r="AI42" i="35"/>
  <c r="BA42" i="35"/>
  <c r="W46" i="35"/>
  <c r="BC46" i="35"/>
  <c r="BD50" i="35"/>
  <c r="BA38" i="35"/>
  <c r="AS38" i="35"/>
  <c r="AK38" i="35"/>
  <c r="AC38" i="35"/>
  <c r="U38" i="35"/>
  <c r="AZ38" i="35"/>
  <c r="AR38" i="35"/>
  <c r="AJ38" i="35"/>
  <c r="AB38" i="35"/>
  <c r="T38" i="35"/>
  <c r="AY38" i="35"/>
  <c r="AQ38" i="35"/>
  <c r="AI38" i="35"/>
  <c r="AA38" i="35"/>
  <c r="S38" i="35"/>
  <c r="AW38" i="35"/>
  <c r="AO38" i="35"/>
  <c r="AG38" i="35"/>
  <c r="Y38" i="35"/>
  <c r="Q38" i="35"/>
  <c r="BC54" i="35"/>
  <c r="AU54" i="35"/>
  <c r="AM54" i="35"/>
  <c r="AE54" i="35"/>
  <c r="BA54" i="35"/>
  <c r="AR54" i="35"/>
  <c r="AI54" i="35"/>
  <c r="AZ54" i="35"/>
  <c r="AQ54" i="35"/>
  <c r="AH54" i="35"/>
  <c r="AX54" i="35"/>
  <c r="AS54" i="35"/>
  <c r="AF54" i="35"/>
  <c r="AP54" i="35"/>
  <c r="AO54" i="35"/>
  <c r="BD54" i="35"/>
  <c r="AN54" i="35"/>
  <c r="BB54" i="35"/>
  <c r="AL54" i="35"/>
  <c r="AY54" i="35"/>
  <c r="AK54" i="35"/>
  <c r="M29" i="35"/>
  <c r="J34" i="35"/>
  <c r="W34" i="35"/>
  <c r="AK34" i="35"/>
  <c r="AW34" i="35"/>
  <c r="X38" i="35"/>
  <c r="AN38" i="35"/>
  <c r="BD38" i="35"/>
  <c r="AJ42" i="35"/>
  <c r="BB42" i="35"/>
  <c r="AE46" i="35"/>
  <c r="BD46" i="35"/>
  <c r="AV54" i="35"/>
  <c r="AH58" i="35"/>
  <c r="G76" i="35"/>
  <c r="O76" i="35"/>
  <c r="W76" i="35"/>
  <c r="AE76" i="35"/>
  <c r="AM76" i="35"/>
  <c r="AU76" i="35"/>
  <c r="BC76" i="35"/>
  <c r="I76" i="35"/>
  <c r="Y76" i="35"/>
  <c r="AO76" i="35"/>
  <c r="K76" i="35"/>
  <c r="AA76" i="35"/>
  <c r="AQ76" i="35"/>
  <c r="AF76" i="35"/>
  <c r="J76" i="35"/>
  <c r="AH76" i="35"/>
  <c r="AP76" i="35"/>
  <c r="V30" i="35" l="1"/>
  <c r="AU30" i="35"/>
  <c r="AZ56" i="35"/>
  <c r="AR56" i="35"/>
  <c r="AJ56" i="35"/>
  <c r="AV56" i="35"/>
  <c r="AM56" i="35"/>
  <c r="BD56" i="35"/>
  <c r="AU56" i="35"/>
  <c r="AL56" i="35"/>
  <c r="AW56" i="35"/>
  <c r="AI56" i="35"/>
  <c r="BB56" i="35"/>
  <c r="AP56" i="35"/>
  <c r="AO56" i="35"/>
  <c r="BC56" i="35"/>
  <c r="AN56" i="35"/>
  <c r="BA56" i="35"/>
  <c r="AK56" i="35"/>
  <c r="AY56" i="35"/>
  <c r="AH56" i="35"/>
  <c r="AX56" i="35"/>
  <c r="AG56" i="35"/>
  <c r="AQ56" i="35"/>
  <c r="AF56" i="35"/>
  <c r="AT56" i="35"/>
  <c r="AS56" i="35"/>
  <c r="AE29" i="35"/>
  <c r="AW41" i="35"/>
  <c r="AO41" i="35"/>
  <c r="AG41" i="35"/>
  <c r="Y41" i="35"/>
  <c r="Q41" i="35"/>
  <c r="BA41" i="35"/>
  <c r="AR41" i="35"/>
  <c r="AI41" i="35"/>
  <c r="Z41" i="35"/>
  <c r="AZ41" i="35"/>
  <c r="AQ41" i="35"/>
  <c r="AH41" i="35"/>
  <c r="X41" i="35"/>
  <c r="AY41" i="35"/>
  <c r="AP41" i="35"/>
  <c r="AF41" i="35"/>
  <c r="W41" i="35"/>
  <c r="AV41" i="35"/>
  <c r="AM41" i="35"/>
  <c r="AD41" i="35"/>
  <c r="U41" i="35"/>
  <c r="BD41" i="35"/>
  <c r="AL41" i="35"/>
  <c r="AL60" i="35" s="1"/>
  <c r="T41" i="35"/>
  <c r="BC41" i="35"/>
  <c r="AK41" i="35"/>
  <c r="S41" i="35"/>
  <c r="BB41" i="35"/>
  <c r="AJ41" i="35"/>
  <c r="R41" i="35"/>
  <c r="AS41" i="35"/>
  <c r="AA41" i="35"/>
  <c r="AN41" i="35"/>
  <c r="AE41" i="35"/>
  <c r="AC41" i="35"/>
  <c r="V41" i="35"/>
  <c r="AX41" i="35"/>
  <c r="AU41" i="35"/>
  <c r="AT41" i="35"/>
  <c r="AB41" i="35"/>
  <c r="BC59" i="35"/>
  <c r="AU59" i="35"/>
  <c r="AM59" i="35"/>
  <c r="AZ59" i="35"/>
  <c r="AQ59" i="35"/>
  <c r="AY59" i="35"/>
  <c r="AP59" i="35"/>
  <c r="AV59" i="35"/>
  <c r="AL59" i="35"/>
  <c r="AT59" i="35"/>
  <c r="AS59" i="35"/>
  <c r="AR59" i="35"/>
  <c r="BB59" i="35"/>
  <c r="AN59" i="35"/>
  <c r="AX59" i="35"/>
  <c r="AW59" i="35"/>
  <c r="AO59" i="35"/>
  <c r="AK59" i="35"/>
  <c r="AJ59" i="35"/>
  <c r="BD59" i="35"/>
  <c r="BA59" i="35"/>
  <c r="AI59" i="35"/>
  <c r="AX39" i="35"/>
  <c r="AZ39" i="35"/>
  <c r="AQ39" i="35"/>
  <c r="AI39" i="35"/>
  <c r="AA39" i="35"/>
  <c r="S39" i="35"/>
  <c r="AY39" i="35"/>
  <c r="AP39" i="35"/>
  <c r="AH39" i="35"/>
  <c r="Z39" i="35"/>
  <c r="R39" i="35"/>
  <c r="AW39" i="35"/>
  <c r="AO39" i="35"/>
  <c r="AG39" i="35"/>
  <c r="Y39" i="35"/>
  <c r="Q39" i="35"/>
  <c r="BD39" i="35"/>
  <c r="BD60" i="35" s="1"/>
  <c r="AU39" i="35"/>
  <c r="AM39" i="35"/>
  <c r="AM60" i="35" s="1"/>
  <c r="AE39" i="35"/>
  <c r="W39" i="35"/>
  <c r="O39" i="35"/>
  <c r="AT39" i="35"/>
  <c r="AD39" i="35"/>
  <c r="AS39" i="35"/>
  <c r="AC39" i="35"/>
  <c r="AR39" i="35"/>
  <c r="AB39" i="35"/>
  <c r="BA39" i="35"/>
  <c r="AJ39" i="35"/>
  <c r="T39" i="35"/>
  <c r="AV39" i="35"/>
  <c r="P39" i="35"/>
  <c r="AK39" i="35"/>
  <c r="AN39" i="35"/>
  <c r="AL39" i="35"/>
  <c r="AF39" i="35"/>
  <c r="X39" i="35"/>
  <c r="BC39" i="35"/>
  <c r="V39" i="35"/>
  <c r="BB39" i="35"/>
  <c r="U39" i="35"/>
  <c r="AX47" i="35"/>
  <c r="AP47" i="35"/>
  <c r="AH47" i="35"/>
  <c r="Z47" i="35"/>
  <c r="AW47" i="35"/>
  <c r="AO47" i="35"/>
  <c r="AG47" i="35"/>
  <c r="Y47" i="35"/>
  <c r="AU47" i="35"/>
  <c r="AK47" i="35"/>
  <c r="AA47" i="35"/>
  <c r="BB47" i="35"/>
  <c r="AQ47" i="35"/>
  <c r="AD47" i="35"/>
  <c r="BA47" i="35"/>
  <c r="AN47" i="35"/>
  <c r="AC47" i="35"/>
  <c r="AZ47" i="35"/>
  <c r="AM47" i="35"/>
  <c r="AB47" i="35"/>
  <c r="AY47" i="35"/>
  <c r="AL47" i="35"/>
  <c r="X47" i="35"/>
  <c r="AV47" i="35"/>
  <c r="AJ47" i="35"/>
  <c r="W47" i="35"/>
  <c r="BD47" i="35"/>
  <c r="BC47" i="35"/>
  <c r="AT47" i="35"/>
  <c r="AF47" i="35"/>
  <c r="AE47" i="35"/>
  <c r="AS47" i="35"/>
  <c r="AR47" i="35"/>
  <c r="AI47" i="35"/>
  <c r="E63" i="35"/>
  <c r="E64" i="35" s="1"/>
  <c r="E77" i="35" s="1"/>
  <c r="E80" i="35" s="1"/>
  <c r="E81" i="35" s="1"/>
  <c r="F61" i="35"/>
  <c r="BD37" i="35"/>
  <c r="AV37" i="35"/>
  <c r="AN37" i="35"/>
  <c r="AF37" i="35"/>
  <c r="X37" i="35"/>
  <c r="P37" i="35"/>
  <c r="BC37" i="35"/>
  <c r="AU37" i="35"/>
  <c r="AM37" i="35"/>
  <c r="AE37" i="35"/>
  <c r="W37" i="35"/>
  <c r="O37" i="35"/>
  <c r="BB37" i="35"/>
  <c r="AT37" i="35"/>
  <c r="AL37" i="35"/>
  <c r="AD37" i="35"/>
  <c r="V37" i="35"/>
  <c r="N37" i="35"/>
  <c r="AZ37" i="35"/>
  <c r="AR37" i="35"/>
  <c r="AJ37" i="35"/>
  <c r="AB37" i="35"/>
  <c r="T37" i="35"/>
  <c r="AY37" i="35"/>
  <c r="AI37" i="35"/>
  <c r="S37" i="35"/>
  <c r="AX37" i="35"/>
  <c r="AH37" i="35"/>
  <c r="R37" i="35"/>
  <c r="AW37" i="35"/>
  <c r="AG37" i="35"/>
  <c r="Q37" i="35"/>
  <c r="AO37" i="35"/>
  <c r="Y37" i="35"/>
  <c r="AK37" i="35"/>
  <c r="Z37" i="35"/>
  <c r="AC37" i="35"/>
  <c r="AA37" i="35"/>
  <c r="BA37" i="35"/>
  <c r="U37" i="35"/>
  <c r="M37" i="35"/>
  <c r="AS37" i="35"/>
  <c r="AQ37" i="35"/>
  <c r="AP37" i="35"/>
  <c r="J60" i="35"/>
  <c r="P60" i="35"/>
  <c r="AX53" i="35"/>
  <c r="AP53" i="35"/>
  <c r="BA53" i="35"/>
  <c r="AR53" i="35"/>
  <c r="AI53" i="35"/>
  <c r="AZ53" i="35"/>
  <c r="AQ53" i="35"/>
  <c r="AH53" i="35"/>
  <c r="AU53" i="35"/>
  <c r="AJ53" i="35"/>
  <c r="BD53" i="35"/>
  <c r="AO53" i="35"/>
  <c r="AD53" i="35"/>
  <c r="BC53" i="35"/>
  <c r="AN53" i="35"/>
  <c r="AC53" i="35"/>
  <c r="BB53" i="35"/>
  <c r="AM53" i="35"/>
  <c r="AY53" i="35"/>
  <c r="AL53" i="35"/>
  <c r="AW53" i="35"/>
  <c r="AK53" i="35"/>
  <c r="AG53" i="35"/>
  <c r="AF53" i="35"/>
  <c r="AE53" i="35"/>
  <c r="AT53" i="35"/>
  <c r="AS53" i="35"/>
  <c r="AV53" i="35"/>
  <c r="AW48" i="35"/>
  <c r="AO48" i="35"/>
  <c r="AG48" i="35"/>
  <c r="Y48" i="35"/>
  <c r="BD48" i="35"/>
  <c r="AV48" i="35"/>
  <c r="AN48" i="35"/>
  <c r="AF48" i="35"/>
  <c r="X48" i="35"/>
  <c r="AT48" i="35"/>
  <c r="AJ48" i="35"/>
  <c r="Z48" i="35"/>
  <c r="AS48" i="35"/>
  <c r="AH48" i="35"/>
  <c r="BC48" i="35"/>
  <c r="AR48" i="35"/>
  <c r="AE48" i="35"/>
  <c r="BB48" i="35"/>
  <c r="AQ48" i="35"/>
  <c r="AD48" i="35"/>
  <c r="BA48" i="35"/>
  <c r="AP48" i="35"/>
  <c r="AC48" i="35"/>
  <c r="AZ48" i="35"/>
  <c r="AM48" i="35"/>
  <c r="AB48" i="35"/>
  <c r="AY48" i="35"/>
  <c r="AX48" i="35"/>
  <c r="AI48" i="35"/>
  <c r="AA48" i="35"/>
  <c r="AK48" i="35"/>
  <c r="AU48" i="35"/>
  <c r="AL48" i="35"/>
  <c r="W60" i="35"/>
  <c r="AW49" i="35"/>
  <c r="AO49" i="35"/>
  <c r="AG49" i="35"/>
  <c r="Y49" i="35"/>
  <c r="BD49" i="35"/>
  <c r="AV49" i="35"/>
  <c r="AN49" i="35"/>
  <c r="AF49" i="35"/>
  <c r="AT49" i="35"/>
  <c r="AJ49" i="35"/>
  <c r="Z49" i="35"/>
  <c r="AY49" i="35"/>
  <c r="AL49" i="35"/>
  <c r="AA49" i="35"/>
  <c r="AX49" i="35"/>
  <c r="AK49" i="35"/>
  <c r="AU49" i="35"/>
  <c r="AI49" i="35"/>
  <c r="AS49" i="35"/>
  <c r="AH49" i="35"/>
  <c r="BC49" i="35"/>
  <c r="AR49" i="35"/>
  <c r="AE49" i="35"/>
  <c r="BB49" i="35"/>
  <c r="AB49" i="35"/>
  <c r="BA49" i="35"/>
  <c r="AZ49" i="35"/>
  <c r="AD49" i="35"/>
  <c r="AC49" i="35"/>
  <c r="AQ49" i="35"/>
  <c r="AP49" i="35"/>
  <c r="AM49" i="35"/>
  <c r="AZ57" i="35"/>
  <c r="AR57" i="35"/>
  <c r="AJ57" i="35"/>
  <c r="AY57" i="35"/>
  <c r="AP57" i="35"/>
  <c r="AG57" i="35"/>
  <c r="AX57" i="35"/>
  <c r="AO57" i="35"/>
  <c r="BD57" i="35"/>
  <c r="AV57" i="35"/>
  <c r="AK57" i="35"/>
  <c r="BC57" i="35"/>
  <c r="AQ57" i="35"/>
  <c r="AW57" i="35"/>
  <c r="AH57" i="35"/>
  <c r="AU57" i="35"/>
  <c r="AT57" i="35"/>
  <c r="AS57" i="35"/>
  <c r="AN57" i="35"/>
  <c r="BB57" i="35"/>
  <c r="BA57" i="35"/>
  <c r="AL57" i="35"/>
  <c r="AI57" i="35"/>
  <c r="AM57" i="35"/>
  <c r="W29" i="35"/>
  <c r="BC52" i="35"/>
  <c r="AU52" i="35"/>
  <c r="AM52" i="35"/>
  <c r="AE52" i="35"/>
  <c r="BB52" i="35"/>
  <c r="AT52" i="35"/>
  <c r="AL52" i="35"/>
  <c r="AD52" i="35"/>
  <c r="AZ52" i="35"/>
  <c r="AP52" i="35"/>
  <c r="AF52" i="35"/>
  <c r="AS52" i="35"/>
  <c r="AH52" i="35"/>
  <c r="AR52" i="35"/>
  <c r="AG52" i="35"/>
  <c r="BD52" i="35"/>
  <c r="AQ52" i="35"/>
  <c r="AC52" i="35"/>
  <c r="BA52" i="35"/>
  <c r="AO52" i="35"/>
  <c r="AB52" i="35"/>
  <c r="AY52" i="35"/>
  <c r="AN52" i="35"/>
  <c r="AI52" i="35"/>
  <c r="AK52" i="35"/>
  <c r="AJ52" i="35"/>
  <c r="AX52" i="35"/>
  <c r="AW52" i="35"/>
  <c r="AV52" i="35"/>
  <c r="L60" i="35"/>
  <c r="AH29" i="35"/>
  <c r="BC45" i="35"/>
  <c r="AU45" i="35"/>
  <c r="AM45" i="35"/>
  <c r="AE45" i="35"/>
  <c r="W45" i="35"/>
  <c r="BD45" i="35"/>
  <c r="AT45" i="35"/>
  <c r="AK45" i="35"/>
  <c r="AB45" i="35"/>
  <c r="BA45" i="35"/>
  <c r="AQ45" i="35"/>
  <c r="AG45" i="35"/>
  <c r="V45" i="35"/>
  <c r="AZ45" i="35"/>
  <c r="AP45" i="35"/>
  <c r="AF45" i="35"/>
  <c r="U45" i="35"/>
  <c r="AY45" i="35"/>
  <c r="AO45" i="35"/>
  <c r="AD45" i="35"/>
  <c r="AX45" i="35"/>
  <c r="AW45" i="35"/>
  <c r="AL45" i="35"/>
  <c r="AA45" i="35"/>
  <c r="AJ45" i="35"/>
  <c r="AI45" i="35"/>
  <c r="AH45" i="35"/>
  <c r="AR45" i="35"/>
  <c r="X45" i="35"/>
  <c r="AN45" i="35"/>
  <c r="BB45" i="35"/>
  <c r="AV45" i="35"/>
  <c r="AS45" i="35"/>
  <c r="Z45" i="35"/>
  <c r="Y45" i="35"/>
  <c r="AC45" i="35"/>
  <c r="AW40" i="35"/>
  <c r="AO40" i="35"/>
  <c r="AG40" i="35"/>
  <c r="Y40" i="35"/>
  <c r="Q40" i="35"/>
  <c r="BD40" i="35"/>
  <c r="AU40" i="35"/>
  <c r="AL40" i="35"/>
  <c r="AC40" i="35"/>
  <c r="T40" i="35"/>
  <c r="BC40" i="35"/>
  <c r="AT40" i="35"/>
  <c r="AK40" i="35"/>
  <c r="AB40" i="35"/>
  <c r="S40" i="35"/>
  <c r="S60" i="35" s="1"/>
  <c r="BB40" i="35"/>
  <c r="AS40" i="35"/>
  <c r="AJ40" i="35"/>
  <c r="AA40" i="35"/>
  <c r="R40" i="35"/>
  <c r="AZ40" i="35"/>
  <c r="AQ40" i="35"/>
  <c r="AH40" i="35"/>
  <c r="X40" i="35"/>
  <c r="AP40" i="35"/>
  <c r="W40" i="35"/>
  <c r="AN40" i="35"/>
  <c r="V40" i="35"/>
  <c r="AM40" i="35"/>
  <c r="U40" i="35"/>
  <c r="AV40" i="35"/>
  <c r="AD40" i="35"/>
  <c r="AR40" i="35"/>
  <c r="AI40" i="35"/>
  <c r="AF40" i="35"/>
  <c r="Z40" i="35"/>
  <c r="BA40" i="35"/>
  <c r="P40" i="35"/>
  <c r="AE40" i="35"/>
  <c r="AY40" i="35"/>
  <c r="AX40" i="35"/>
  <c r="AF29" i="35"/>
  <c r="AZ32" i="35"/>
  <c r="AR32" i="35"/>
  <c r="AR60" i="35" s="1"/>
  <c r="AJ32" i="35"/>
  <c r="AJ60" i="35" s="1"/>
  <c r="AB32" i="35"/>
  <c r="AB60" i="35" s="1"/>
  <c r="T32" i="35"/>
  <c r="L32" i="35"/>
  <c r="AY32" i="35"/>
  <c r="AY60" i="35" s="1"/>
  <c r="AQ32" i="35"/>
  <c r="AQ60" i="35" s="1"/>
  <c r="AI32" i="35"/>
  <c r="AI60" i="35" s="1"/>
  <c r="AA32" i="35"/>
  <c r="AA60" i="35" s="1"/>
  <c r="S32" i="35"/>
  <c r="K32" i="35"/>
  <c r="K60" i="35" s="1"/>
  <c r="AV32" i="35"/>
  <c r="AV60" i="35" s="1"/>
  <c r="AN32" i="35"/>
  <c r="AF32" i="35"/>
  <c r="AF60" i="35" s="1"/>
  <c r="X32" i="35"/>
  <c r="P32" i="35"/>
  <c r="H32" i="35"/>
  <c r="H60" i="35" s="1"/>
  <c r="AU32" i="35"/>
  <c r="AU60" i="35" s="1"/>
  <c r="AH32" i="35"/>
  <c r="AH60" i="35" s="1"/>
  <c r="V32" i="35"/>
  <c r="I32" i="35"/>
  <c r="I60" i="35" s="1"/>
  <c r="AT32" i="35"/>
  <c r="AT60" i="35" s="1"/>
  <c r="AG32" i="35"/>
  <c r="AG60" i="35" s="1"/>
  <c r="U32" i="35"/>
  <c r="U60" i="35" s="1"/>
  <c r="AS32" i="35"/>
  <c r="AS60" i="35" s="1"/>
  <c r="AE32" i="35"/>
  <c r="AE60" i="35" s="1"/>
  <c r="R32" i="35"/>
  <c r="AX32" i="35"/>
  <c r="AX60" i="35" s="1"/>
  <c r="AL32" i="35"/>
  <c r="Y32" i="35"/>
  <c r="M32" i="35"/>
  <c r="M60" i="35" s="1"/>
  <c r="AP32" i="35"/>
  <c r="AP60" i="35" s="1"/>
  <c r="Q32" i="35"/>
  <c r="Q60" i="35" s="1"/>
  <c r="J32" i="35"/>
  <c r="AO32" i="35"/>
  <c r="AO60" i="35" s="1"/>
  <c r="O32" i="35"/>
  <c r="O60" i="35" s="1"/>
  <c r="AM32" i="35"/>
  <c r="N32" i="35"/>
  <c r="N60" i="35" s="1"/>
  <c r="AD32" i="35"/>
  <c r="AD60" i="35" s="1"/>
  <c r="AC32" i="35"/>
  <c r="AC60" i="35" s="1"/>
  <c r="AK32" i="35"/>
  <c r="AK60" i="35" s="1"/>
  <c r="Z32" i="35"/>
  <c r="Z60" i="35" s="1"/>
  <c r="AW32" i="35"/>
  <c r="W32" i="35"/>
  <c r="AV35" i="35"/>
  <c r="AN35" i="35"/>
  <c r="AN60" i="35" s="1"/>
  <c r="AF35" i="35"/>
  <c r="X35" i="35"/>
  <c r="X60" i="35" s="1"/>
  <c r="P35" i="35"/>
  <c r="BC35" i="35"/>
  <c r="AU35" i="35"/>
  <c r="AM35" i="35"/>
  <c r="AE35" i="35"/>
  <c r="W35" i="35"/>
  <c r="O35" i="35"/>
  <c r="BB35" i="35"/>
  <c r="BB60" i="35" s="1"/>
  <c r="AT35" i="35"/>
  <c r="AZ35" i="35"/>
  <c r="AR35" i="35"/>
  <c r="AJ35" i="35"/>
  <c r="AB35" i="35"/>
  <c r="T35" i="35"/>
  <c r="T60" i="35" s="1"/>
  <c r="L35" i="35"/>
  <c r="AQ35" i="35"/>
  <c r="AD35" i="35"/>
  <c r="R35" i="35"/>
  <c r="R60" i="35" s="1"/>
  <c r="AP35" i="35"/>
  <c r="AC35" i="35"/>
  <c r="Q35" i="35"/>
  <c r="AO35" i="35"/>
  <c r="AA35" i="35"/>
  <c r="N35" i="35"/>
  <c r="AW35" i="35"/>
  <c r="AH35" i="35"/>
  <c r="U35" i="35"/>
  <c r="AG35" i="35"/>
  <c r="BA35" i="35"/>
  <c r="BA60" i="35" s="1"/>
  <c r="Z35" i="35"/>
  <c r="AY35" i="35"/>
  <c r="Y35" i="35"/>
  <c r="Y60" i="35" s="1"/>
  <c r="AS35" i="35"/>
  <c r="S35" i="35"/>
  <c r="AL35" i="35"/>
  <c r="M35" i="35"/>
  <c r="V35" i="35"/>
  <c r="AK35" i="35"/>
  <c r="K35" i="35"/>
  <c r="AI35" i="35"/>
  <c r="AX35" i="35"/>
  <c r="AW60" i="35"/>
  <c r="G60" i="35"/>
  <c r="AL29" i="35"/>
  <c r="BC60" i="35" l="1"/>
  <c r="F62" i="35"/>
  <c r="G61" i="35" s="1"/>
  <c r="AZ60" i="35"/>
  <c r="V60" i="35"/>
  <c r="F63" i="35" l="1"/>
  <c r="F64" i="35" s="1"/>
  <c r="F77" i="35" s="1"/>
  <c r="F80" i="35" s="1"/>
  <c r="F81" i="35" s="1"/>
  <c r="G63" i="35"/>
  <c r="G64" i="35" s="1"/>
  <c r="G77" i="35" s="1"/>
  <c r="G80" i="35" s="1"/>
  <c r="G62" i="35"/>
  <c r="H61" i="35" s="1"/>
  <c r="H62" i="35" l="1"/>
  <c r="I61" i="35" s="1"/>
  <c r="G81" i="35"/>
  <c r="I62" i="35" l="1"/>
  <c r="J61" i="35" s="1"/>
  <c r="H63" i="35"/>
  <c r="H64" i="35" s="1"/>
  <c r="H77" i="35" s="1"/>
  <c r="H80" i="35" s="1"/>
  <c r="H81" i="35" s="1"/>
  <c r="J62" i="35" l="1"/>
  <c r="K61" i="35" s="1"/>
  <c r="I63" i="35"/>
  <c r="I64" i="35" s="1"/>
  <c r="I77" i="35" s="1"/>
  <c r="I80" i="35" s="1"/>
  <c r="I81" i="35" s="1"/>
  <c r="K62" i="35" l="1"/>
  <c r="L61" i="35" s="1"/>
  <c r="J63" i="35"/>
  <c r="J64" i="35" s="1"/>
  <c r="J77" i="35" s="1"/>
  <c r="J80" i="35" s="1"/>
  <c r="J81" i="35" s="1"/>
  <c r="L62" i="35" l="1"/>
  <c r="M61" i="35" s="1"/>
  <c r="K63" i="35"/>
  <c r="K64" i="35" s="1"/>
  <c r="K77" i="35" s="1"/>
  <c r="K80" i="35" s="1"/>
  <c r="K81" i="35" s="1"/>
  <c r="M62" i="35" l="1"/>
  <c r="N61" i="35" s="1"/>
  <c r="L63" i="35"/>
  <c r="L64" i="35" s="1"/>
  <c r="L77" i="35" s="1"/>
  <c r="L80" i="35" s="1"/>
  <c r="L81" i="35" s="1"/>
  <c r="N62" i="35" l="1"/>
  <c r="O61" i="35" s="1"/>
  <c r="M63" i="35"/>
  <c r="M64" i="35" s="1"/>
  <c r="M77" i="35" s="1"/>
  <c r="M80" i="35" s="1"/>
  <c r="M81" i="35" s="1"/>
  <c r="O62" i="35" l="1"/>
  <c r="P61" i="35" s="1"/>
  <c r="N63" i="35"/>
  <c r="N64" i="35" s="1"/>
  <c r="N77" i="35" s="1"/>
  <c r="N80" i="35" s="1"/>
  <c r="N81" i="35" s="1"/>
  <c r="P62" i="35" l="1"/>
  <c r="Q61" i="35" s="1"/>
  <c r="O63" i="35"/>
  <c r="O64" i="35" s="1"/>
  <c r="O77" i="35" s="1"/>
  <c r="O80" i="35" s="1"/>
  <c r="O81" i="35" s="1"/>
  <c r="P63" i="35" l="1"/>
  <c r="P64" i="35" s="1"/>
  <c r="P77" i="35" s="1"/>
  <c r="P80" i="35" s="1"/>
  <c r="P81" i="35" s="1"/>
  <c r="Q62" i="35"/>
  <c r="R61" i="35" s="1"/>
  <c r="R62" i="35" l="1"/>
  <c r="S61" i="35" s="1"/>
  <c r="Q63" i="35"/>
  <c r="Q64" i="35" s="1"/>
  <c r="Q77" i="35" s="1"/>
  <c r="Q80" i="35" s="1"/>
  <c r="Q81" i="35" s="1"/>
  <c r="R63" i="35" l="1"/>
  <c r="R64" i="35" s="1"/>
  <c r="R77" i="35" s="1"/>
  <c r="R80" i="35" s="1"/>
  <c r="R81" i="35" s="1"/>
  <c r="S62" i="35"/>
  <c r="T61" i="35" s="1"/>
  <c r="T62" i="35" l="1"/>
  <c r="U61" i="35" s="1"/>
  <c r="S63" i="35"/>
  <c r="S64" i="35" s="1"/>
  <c r="S77" i="35" s="1"/>
  <c r="S80" i="35" s="1"/>
  <c r="S81" i="35" s="1"/>
  <c r="T63" i="35" l="1"/>
  <c r="T64" i="35" s="1"/>
  <c r="T77" i="35" s="1"/>
  <c r="T80" i="35" s="1"/>
  <c r="T81" i="35" s="1"/>
  <c r="U62" i="35"/>
  <c r="V61" i="35" s="1"/>
  <c r="U63" i="35" l="1"/>
  <c r="U64" i="35" s="1"/>
  <c r="U77" i="35" s="1"/>
  <c r="U80" i="35" s="1"/>
  <c r="U81" i="35" s="1"/>
  <c r="V62" i="35"/>
  <c r="W61" i="35" s="1"/>
  <c r="W62" i="35" l="1"/>
  <c r="X61" i="35" s="1"/>
  <c r="V63" i="35"/>
  <c r="V64" i="35" s="1"/>
  <c r="V77" i="35" s="1"/>
  <c r="V80" i="35" s="1"/>
  <c r="V81" i="35" s="1"/>
  <c r="W63" i="35" l="1"/>
  <c r="W64" i="35" s="1"/>
  <c r="W77" i="35" s="1"/>
  <c r="W80" i="35" s="1"/>
  <c r="W81" i="35" s="1"/>
  <c r="X62" i="35"/>
  <c r="Y61" i="35" s="1"/>
  <c r="X63" i="35" l="1"/>
  <c r="X64" i="35" s="1"/>
  <c r="X77" i="35" s="1"/>
  <c r="X80" i="35" s="1"/>
  <c r="X81" i="35" s="1"/>
  <c r="Y62" i="35"/>
  <c r="Z61" i="35" s="1"/>
  <c r="Z62" i="35" l="1"/>
  <c r="AA61" i="35" s="1"/>
  <c r="Y63" i="35"/>
  <c r="Y64" i="35" s="1"/>
  <c r="Y77" i="35" s="1"/>
  <c r="Y80" i="35" s="1"/>
  <c r="Y81" i="35" s="1"/>
  <c r="Z63" i="35" l="1"/>
  <c r="Z64" i="35" s="1"/>
  <c r="Z77" i="35" s="1"/>
  <c r="Z80" i="35" s="1"/>
  <c r="Z81" i="35" s="1"/>
  <c r="AA62" i="35"/>
  <c r="AB61" i="35" s="1"/>
  <c r="AB62" i="35" l="1"/>
  <c r="AC61" i="35" s="1"/>
  <c r="AA63" i="35"/>
  <c r="AA64" i="35" s="1"/>
  <c r="AA77" i="35" s="1"/>
  <c r="AA80" i="35" s="1"/>
  <c r="AA81" i="35" s="1"/>
  <c r="C4" i="35" l="1"/>
  <c r="G29" i="37" s="1"/>
  <c r="AB63" i="35"/>
  <c r="AB64" i="35" s="1"/>
  <c r="AB77" i="35" s="1"/>
  <c r="AB80" i="35" s="1"/>
  <c r="AB81" i="35" s="1"/>
  <c r="AC62" i="35"/>
  <c r="AD61" i="35" s="1"/>
  <c r="AD62" i="35" l="1"/>
  <c r="AE61" i="35" s="1"/>
  <c r="AC63" i="35"/>
  <c r="AC64" i="35" s="1"/>
  <c r="AC77" i="35" s="1"/>
  <c r="AC80" i="35" s="1"/>
  <c r="AC81" i="35" s="1"/>
  <c r="AD63" i="35" l="1"/>
  <c r="AD64" i="35" s="1"/>
  <c r="AD77" i="35" s="1"/>
  <c r="AD80" i="35" s="1"/>
  <c r="AD81" i="35" s="1"/>
  <c r="AE62" i="35"/>
  <c r="AF61" i="35" s="1"/>
  <c r="AF62" i="35" l="1"/>
  <c r="AG61" i="35" s="1"/>
  <c r="AE63" i="35"/>
  <c r="AE64" i="35" s="1"/>
  <c r="AE77" i="35" s="1"/>
  <c r="AE80" i="35" s="1"/>
  <c r="AE81" i="35" s="1"/>
  <c r="AF63" i="35" l="1"/>
  <c r="AF64" i="35" s="1"/>
  <c r="AF77" i="35" s="1"/>
  <c r="AF80" i="35" s="1"/>
  <c r="AF81" i="35" s="1"/>
  <c r="AG62" i="35"/>
  <c r="AH61" i="35" s="1"/>
  <c r="AG63" i="35" l="1"/>
  <c r="AG64" i="35" s="1"/>
  <c r="AG77" i="35" s="1"/>
  <c r="AG80" i="35" s="1"/>
  <c r="AG81" i="35" s="1"/>
  <c r="AH62" i="35"/>
  <c r="AI61" i="35" s="1"/>
  <c r="AH63" i="35" l="1"/>
  <c r="AH64" i="35" s="1"/>
  <c r="AH77" i="35" s="1"/>
  <c r="AH80" i="35" s="1"/>
  <c r="AH81" i="35" s="1"/>
  <c r="AI62" i="35"/>
  <c r="AJ61" i="35" s="1"/>
  <c r="AJ62" i="35" l="1"/>
  <c r="AK61" i="35" s="1"/>
  <c r="AI63" i="35"/>
  <c r="AI64" i="35" s="1"/>
  <c r="AI77" i="35" s="1"/>
  <c r="AI80" i="35" s="1"/>
  <c r="AI81" i="35" s="1"/>
  <c r="C5" i="35" l="1"/>
  <c r="H29" i="37" s="1"/>
  <c r="AK62" i="35"/>
  <c r="AL61" i="35" s="1"/>
  <c r="AJ63" i="35"/>
  <c r="AJ64" i="35" s="1"/>
  <c r="AJ77" i="35" s="1"/>
  <c r="AJ80" i="35" s="1"/>
  <c r="AJ81" i="35" s="1"/>
  <c r="AL62" i="35" l="1"/>
  <c r="AM61" i="35" s="1"/>
  <c r="AK63" i="35"/>
  <c r="AK64" i="35" s="1"/>
  <c r="AK77" i="35" s="1"/>
  <c r="AK80" i="35" s="1"/>
  <c r="AK81" i="35" s="1"/>
  <c r="AM62" i="35" l="1"/>
  <c r="AN61" i="35" s="1"/>
  <c r="AL63" i="35"/>
  <c r="AL64" i="35" s="1"/>
  <c r="AL77" i="35" s="1"/>
  <c r="AL80" i="35" s="1"/>
  <c r="AL81" i="35" s="1"/>
  <c r="AN62" i="35" l="1"/>
  <c r="AO61" i="35" s="1"/>
  <c r="AM63" i="35"/>
  <c r="AM64" i="35" s="1"/>
  <c r="AM77" i="35" s="1"/>
  <c r="AM80" i="35" s="1"/>
  <c r="AM81" i="35" s="1"/>
  <c r="AO62" i="35" l="1"/>
  <c r="AP61" i="35" s="1"/>
  <c r="AN63" i="35"/>
  <c r="AN64" i="35" s="1"/>
  <c r="AN77" i="35" s="1"/>
  <c r="AN80" i="35" s="1"/>
  <c r="AN81" i="35" s="1"/>
  <c r="AP62" i="35" l="1"/>
  <c r="AQ61" i="35" s="1"/>
  <c r="AO63" i="35"/>
  <c r="AO64" i="35" s="1"/>
  <c r="AO77" i="35" s="1"/>
  <c r="AO80" i="35" s="1"/>
  <c r="AO81" i="35" s="1"/>
  <c r="AQ62" i="35" l="1"/>
  <c r="AR61" i="35" s="1"/>
  <c r="AP63" i="35"/>
  <c r="AP64" i="35" s="1"/>
  <c r="AP77" i="35" s="1"/>
  <c r="AP80" i="35" s="1"/>
  <c r="AP81" i="35" s="1"/>
  <c r="AR62" i="35" l="1"/>
  <c r="AS61" i="35" s="1"/>
  <c r="AQ63" i="35"/>
  <c r="AQ64" i="35" s="1"/>
  <c r="AQ77" i="35" s="1"/>
  <c r="AQ80" i="35" s="1"/>
  <c r="AQ81" i="35" s="1"/>
  <c r="C6" i="35" l="1"/>
  <c r="I29" i="37" s="1"/>
  <c r="AS62" i="35"/>
  <c r="AT61" i="35" s="1"/>
  <c r="AR63" i="35"/>
  <c r="AR64" i="35" s="1"/>
  <c r="AR77" i="35" s="1"/>
  <c r="AR80" i="35" s="1"/>
  <c r="AR81" i="35" s="1"/>
  <c r="AS63" i="35" l="1"/>
  <c r="AS64" i="35" s="1"/>
  <c r="AS77" i="35" s="1"/>
  <c r="AS80" i="35" s="1"/>
  <c r="AS81" i="35" s="1"/>
  <c r="AT62" i="35"/>
  <c r="AU61" i="35" s="1"/>
  <c r="AU62" i="35" l="1"/>
  <c r="AV61" i="35" s="1"/>
  <c r="AT63" i="35"/>
  <c r="AT64" i="35" s="1"/>
  <c r="AT77" i="35" s="1"/>
  <c r="AT80" i="35" s="1"/>
  <c r="AT81" i="35" s="1"/>
  <c r="AU63" i="35" l="1"/>
  <c r="AU64" i="35" s="1"/>
  <c r="AU77" i="35" s="1"/>
  <c r="AU80" i="35" s="1"/>
  <c r="AU81" i="35" s="1"/>
  <c r="AV62" i="35"/>
  <c r="AW61" i="35" s="1"/>
  <c r="AV63" i="35" l="1"/>
  <c r="AV64" i="35" s="1"/>
  <c r="AV77" i="35" s="1"/>
  <c r="AV80" i="35" s="1"/>
  <c r="AV81" i="35" s="1"/>
  <c r="AW62" i="35"/>
  <c r="AX61" i="35" s="1"/>
  <c r="AX62" i="35" l="1"/>
  <c r="AY61" i="35" s="1"/>
  <c r="AW63" i="35"/>
  <c r="AW64" i="35" s="1"/>
  <c r="AW77" i="35" s="1"/>
  <c r="AW80" i="35" s="1"/>
  <c r="AW81" i="35" s="1"/>
  <c r="AY62" i="35" l="1"/>
  <c r="AZ61" i="35" s="1"/>
  <c r="AX63" i="35"/>
  <c r="AX64" i="35" s="1"/>
  <c r="AX77" i="35" s="1"/>
  <c r="AX80" i="35" s="1"/>
  <c r="AX81" i="35" s="1"/>
  <c r="AY63" i="35" l="1"/>
  <c r="AY64" i="35" s="1"/>
  <c r="AY77" i="35" s="1"/>
  <c r="AY80" i="35" s="1"/>
  <c r="AY81" i="35" s="1"/>
  <c r="AZ62" i="35"/>
  <c r="BA61" i="35" s="1"/>
  <c r="BA62" i="35" l="1"/>
  <c r="BB61" i="35" s="1"/>
  <c r="AZ63" i="35"/>
  <c r="AZ64" i="35" s="1"/>
  <c r="AZ77" i="35" s="1"/>
  <c r="AZ80" i="35" s="1"/>
  <c r="AZ81" i="35" s="1"/>
  <c r="BA63" i="35" l="1"/>
  <c r="BA64" i="35" s="1"/>
  <c r="BA77" i="35" s="1"/>
  <c r="BA80" i="35" s="1"/>
  <c r="BA81" i="35" s="1"/>
  <c r="BB62" i="35"/>
  <c r="BC61" i="35" s="1"/>
  <c r="BB63" i="35" l="1"/>
  <c r="BB64" i="35" s="1"/>
  <c r="BB77" i="35" s="1"/>
  <c r="BB80" i="35" s="1"/>
  <c r="BB81" i="35" s="1"/>
  <c r="BC62" i="35"/>
  <c r="BD61" i="35" s="1"/>
  <c r="BD62" i="35" l="1"/>
  <c r="BD63" i="35" s="1"/>
  <c r="BD64" i="35" s="1"/>
  <c r="BD77" i="35" s="1"/>
  <c r="BD80" i="35" s="1"/>
  <c r="BC63" i="35"/>
  <c r="BC64" i="35" s="1"/>
  <c r="BC77" i="35" s="1"/>
  <c r="BC80" i="35" s="1"/>
  <c r="BC81" i="35" s="1"/>
  <c r="BD81" i="35" l="1"/>
  <c r="C7" i="35" s="1"/>
  <c r="J29" i="37" s="1"/>
  <c r="D8" i="34" l="1"/>
  <c r="C7" i="34"/>
  <c r="D7" i="34" s="1"/>
  <c r="D6" i="34"/>
  <c r="D5" i="34"/>
  <c r="D8" i="32" l="1"/>
  <c r="D6" i="32"/>
  <c r="D5" i="32"/>
  <c r="C7" i="32"/>
  <c r="D7" i="32" s="1"/>
  <c r="E65" i="31" l="1"/>
  <c r="I5" i="20" l="1"/>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H5" i="20"/>
  <c r="G11" i="20"/>
  <c r="G10" i="20"/>
  <c r="G19" i="10" s="1"/>
  <c r="G9" i="20"/>
  <c r="G8" i="20"/>
  <c r="BD68" i="31" s="1"/>
  <c r="G7" i="20"/>
  <c r="G6" i="20"/>
  <c r="BD65" i="31" s="1"/>
  <c r="BD79" i="31"/>
  <c r="BC79" i="31"/>
  <c r="BB79" i="31"/>
  <c r="BA79" i="31"/>
  <c r="AZ79" i="31"/>
  <c r="AY79" i="31"/>
  <c r="AX79" i="31"/>
  <c r="AW79" i="31"/>
  <c r="AV79" i="31"/>
  <c r="AU79" i="31"/>
  <c r="AT79" i="31"/>
  <c r="AS79" i="31"/>
  <c r="AR79" i="31"/>
  <c r="AQ79" i="31"/>
  <c r="AP79" i="31"/>
  <c r="AO79" i="31"/>
  <c r="AN79" i="31"/>
  <c r="AM79" i="31"/>
  <c r="AL79" i="31"/>
  <c r="AK79" i="31"/>
  <c r="AJ79" i="31"/>
  <c r="AI79" i="31"/>
  <c r="AH79" i="31"/>
  <c r="AG79" i="31"/>
  <c r="AF79" i="31"/>
  <c r="AE79" i="31"/>
  <c r="AD79" i="31"/>
  <c r="AC79" i="31"/>
  <c r="AB79" i="31"/>
  <c r="AA79" i="31"/>
  <c r="Z79" i="31"/>
  <c r="Y79" i="31"/>
  <c r="X79" i="31"/>
  <c r="W79" i="31"/>
  <c r="V79" i="31"/>
  <c r="U79" i="31"/>
  <c r="T79" i="31"/>
  <c r="S79" i="31"/>
  <c r="R79" i="31"/>
  <c r="Q79" i="31"/>
  <c r="P79" i="31"/>
  <c r="O79" i="31"/>
  <c r="N79" i="31"/>
  <c r="M79" i="31"/>
  <c r="L79" i="31"/>
  <c r="K79" i="31"/>
  <c r="J79" i="31"/>
  <c r="I79" i="31"/>
  <c r="H79" i="31"/>
  <c r="G79" i="31"/>
  <c r="F79" i="31"/>
  <c r="E79" i="31"/>
  <c r="BD78" i="31"/>
  <c r="BC78" i="31"/>
  <c r="BB78" i="31"/>
  <c r="BA78" i="31"/>
  <c r="AZ78" i="31"/>
  <c r="AY78" i="31"/>
  <c r="AX78" i="31"/>
  <c r="AW78" i="31"/>
  <c r="AV78" i="31"/>
  <c r="AU78" i="31"/>
  <c r="AT78" i="31"/>
  <c r="AS78" i="31"/>
  <c r="AR78" i="31"/>
  <c r="AQ78" i="31"/>
  <c r="AP78" i="31"/>
  <c r="AO78" i="31"/>
  <c r="AN78" i="31"/>
  <c r="AM78" i="31"/>
  <c r="AL78" i="31"/>
  <c r="AK78" i="31"/>
  <c r="AJ78" i="31"/>
  <c r="AI78" i="31"/>
  <c r="AH78" i="31"/>
  <c r="AG78" i="31"/>
  <c r="AF78" i="31"/>
  <c r="AE78" i="31"/>
  <c r="AD78" i="31"/>
  <c r="AC78" i="31"/>
  <c r="AB78" i="31"/>
  <c r="AA78" i="31"/>
  <c r="Z78" i="31"/>
  <c r="Y78" i="31"/>
  <c r="X78" i="31"/>
  <c r="W78" i="31"/>
  <c r="V78" i="31"/>
  <c r="U78" i="31"/>
  <c r="T78" i="31"/>
  <c r="S78" i="31"/>
  <c r="R78" i="31"/>
  <c r="Q78" i="31"/>
  <c r="P78" i="31"/>
  <c r="O78" i="31"/>
  <c r="N78" i="31"/>
  <c r="M78" i="31"/>
  <c r="L78" i="31"/>
  <c r="K78" i="31"/>
  <c r="J78" i="31"/>
  <c r="I78" i="31"/>
  <c r="H78" i="31"/>
  <c r="G78" i="31"/>
  <c r="F78" i="31"/>
  <c r="E78" i="31"/>
  <c r="E60" i="31"/>
  <c r="BD25" i="31"/>
  <c r="BD26" i="31" s="1"/>
  <c r="BC25" i="31"/>
  <c r="BC26" i="31" s="1"/>
  <c r="BB25" i="31"/>
  <c r="BB26" i="31" s="1"/>
  <c r="BA25" i="31"/>
  <c r="BA26" i="31" s="1"/>
  <c r="AZ25" i="31"/>
  <c r="AZ26" i="31" s="1"/>
  <c r="AY25" i="31"/>
  <c r="AY26" i="31" s="1"/>
  <c r="AX25" i="31"/>
  <c r="AX26" i="31" s="1"/>
  <c r="AW25" i="31"/>
  <c r="AV25" i="31"/>
  <c r="AU25" i="31"/>
  <c r="AT25" i="31"/>
  <c r="AS25" i="31"/>
  <c r="AR25" i="31"/>
  <c r="AQ25" i="31"/>
  <c r="AP25" i="31"/>
  <c r="AO25" i="31"/>
  <c r="AN25" i="31"/>
  <c r="AM25" i="31"/>
  <c r="AL25" i="31"/>
  <c r="AK25" i="31"/>
  <c r="AJ25" i="31"/>
  <c r="AI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E25" i="31"/>
  <c r="AW18" i="31"/>
  <c r="AV18" i="31"/>
  <c r="AU18" i="31"/>
  <c r="AT18" i="31"/>
  <c r="AS18" i="31"/>
  <c r="AR18" i="31"/>
  <c r="AQ18" i="31"/>
  <c r="AP18" i="31"/>
  <c r="AO18" i="31"/>
  <c r="AN18" i="31"/>
  <c r="AM18" i="31"/>
  <c r="AL18" i="31"/>
  <c r="AK18" i="31"/>
  <c r="AJ18" i="31"/>
  <c r="AI18" i="31"/>
  <c r="AH18" i="31"/>
  <c r="AG18" i="31"/>
  <c r="AF18" i="31"/>
  <c r="AE18" i="31"/>
  <c r="AD18" i="31"/>
  <c r="AC18" i="31"/>
  <c r="AB18" i="31"/>
  <c r="AA18" i="31"/>
  <c r="Z18" i="31"/>
  <c r="Z26" i="31" s="1"/>
  <c r="Y18" i="31"/>
  <c r="X18" i="31"/>
  <c r="W18" i="31"/>
  <c r="V18" i="31"/>
  <c r="U18" i="31"/>
  <c r="T18" i="31"/>
  <c r="S18" i="31"/>
  <c r="R18" i="31"/>
  <c r="Q18" i="31"/>
  <c r="P18" i="31"/>
  <c r="O18" i="31"/>
  <c r="N18" i="31"/>
  <c r="M18" i="31"/>
  <c r="L18" i="31"/>
  <c r="K18" i="31"/>
  <c r="J18" i="31"/>
  <c r="I18" i="31"/>
  <c r="H18" i="31"/>
  <c r="G18" i="31"/>
  <c r="F18" i="31"/>
  <c r="E18" i="31"/>
  <c r="BD72" i="31"/>
  <c r="BD70" i="31"/>
  <c r="BD67" i="31"/>
  <c r="F19" i="10"/>
  <c r="K19" i="10"/>
  <c r="N19" i="10"/>
  <c r="P19" i="10"/>
  <c r="R19" i="10"/>
  <c r="T19" i="10"/>
  <c r="V19" i="10"/>
  <c r="X19" i="10"/>
  <c r="Z19" i="10"/>
  <c r="AB19" i="10"/>
  <c r="AD19" i="10"/>
  <c r="AF19" i="10"/>
  <c r="AH19" i="10"/>
  <c r="AJ19" i="10"/>
  <c r="AL19" i="10"/>
  <c r="AN19" i="10"/>
  <c r="AP19" i="10"/>
  <c r="AR19" i="10"/>
  <c r="AT19" i="10"/>
  <c r="AV19" i="10"/>
  <c r="AX19" i="10"/>
  <c r="AZ19" i="10"/>
  <c r="BB19" i="10"/>
  <c r="BD19"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AQ18" i="10"/>
  <c r="AR18" i="10"/>
  <c r="AS18" i="10"/>
  <c r="AT18" i="10"/>
  <c r="AU18" i="10"/>
  <c r="AV18" i="10"/>
  <c r="AW18" i="10"/>
  <c r="AX18" i="10"/>
  <c r="AY18" i="10"/>
  <c r="AZ18" i="10"/>
  <c r="BA18" i="10"/>
  <c r="BB18" i="10"/>
  <c r="BC18" i="10"/>
  <c r="BD18" i="10"/>
  <c r="E18" i="10"/>
  <c r="AP12" i="20"/>
  <c r="AM87" i="31" s="1"/>
  <c r="D34" i="20"/>
  <c r="AB26" i="31" l="1"/>
  <c r="AV26" i="31"/>
  <c r="X26" i="31"/>
  <c r="AJ26" i="31"/>
  <c r="R26" i="31"/>
  <c r="AH26" i="31"/>
  <c r="AH28" i="31" s="1"/>
  <c r="AH29" i="31" s="1"/>
  <c r="AL26" i="31"/>
  <c r="T26" i="31"/>
  <c r="T28" i="31" s="1"/>
  <c r="T29" i="31" s="1"/>
  <c r="AR26" i="31"/>
  <c r="AR28" i="31" s="1"/>
  <c r="AR29" i="31" s="1"/>
  <c r="AF26" i="31"/>
  <c r="AF28" i="31" s="1"/>
  <c r="AF29" i="31" s="1"/>
  <c r="N26" i="31"/>
  <c r="AP26" i="31"/>
  <c r="AP28" i="31" s="1"/>
  <c r="AP29" i="31" s="1"/>
  <c r="V26" i="31"/>
  <c r="V28" i="31" s="1"/>
  <c r="V29" i="31" s="1"/>
  <c r="AT26" i="31"/>
  <c r="AT28" i="31" s="1"/>
  <c r="AT29" i="31" s="1"/>
  <c r="AN26" i="31"/>
  <c r="AN28" i="31" s="1"/>
  <c r="AN29" i="31" s="1"/>
  <c r="AD26" i="31"/>
  <c r="AD28" i="31" s="1"/>
  <c r="AD29" i="31" s="1"/>
  <c r="P26" i="31"/>
  <c r="F26" i="31"/>
  <c r="H26" i="31"/>
  <c r="H28" i="31" s="1"/>
  <c r="H29" i="31" s="1"/>
  <c r="J26" i="31"/>
  <c r="J28" i="31" s="1"/>
  <c r="J29" i="31" s="1"/>
  <c r="L26" i="31"/>
  <c r="L28" i="31" s="1"/>
  <c r="L29" i="31" s="1"/>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C9" i="31"/>
  <c r="G26" i="31"/>
  <c r="G28" i="31" s="1"/>
  <c r="G29" i="31" s="1"/>
  <c r="I26" i="31"/>
  <c r="I28" i="31" s="1"/>
  <c r="I29" i="31" s="1"/>
  <c r="K26" i="31"/>
  <c r="K28" i="31" s="1"/>
  <c r="K29" i="31" s="1"/>
  <c r="M26" i="31"/>
  <c r="M28" i="31" s="1"/>
  <c r="M29" i="31" s="1"/>
  <c r="O26" i="31"/>
  <c r="Q26" i="31"/>
  <c r="Q28" i="31" s="1"/>
  <c r="Q29" i="31" s="1"/>
  <c r="S26" i="31"/>
  <c r="S28" i="31" s="1"/>
  <c r="S29" i="31" s="1"/>
  <c r="U26" i="31"/>
  <c r="U28" i="31" s="1"/>
  <c r="U29" i="31" s="1"/>
  <c r="W26" i="31"/>
  <c r="W28" i="31" s="1"/>
  <c r="W29" i="31" s="1"/>
  <c r="AA26" i="31"/>
  <c r="AA28" i="31" s="1"/>
  <c r="AA29" i="31" s="1"/>
  <c r="AC26" i="31"/>
  <c r="AC28" i="31" s="1"/>
  <c r="AC29" i="31" s="1"/>
  <c r="AE26" i="31"/>
  <c r="AE28" i="31" s="1"/>
  <c r="AE29" i="31" s="1"/>
  <c r="AG26" i="31"/>
  <c r="AG28" i="31" s="1"/>
  <c r="AG29" i="31" s="1"/>
  <c r="AI26" i="31"/>
  <c r="AI28" i="31" s="1"/>
  <c r="AI29" i="31" s="1"/>
  <c r="AK26" i="31"/>
  <c r="AK28" i="31" s="1"/>
  <c r="AM26" i="31"/>
  <c r="AM28" i="31" s="1"/>
  <c r="AM29" i="31" s="1"/>
  <c r="AO26" i="31"/>
  <c r="AQ26" i="31"/>
  <c r="AQ28" i="31" s="1"/>
  <c r="AQ29" i="31" s="1"/>
  <c r="AS26" i="31"/>
  <c r="AS28" i="31" s="1"/>
  <c r="AU26" i="31"/>
  <c r="AU28" i="31" s="1"/>
  <c r="AU29" i="31" s="1"/>
  <c r="AW26" i="31"/>
  <c r="AW28" i="31" s="1"/>
  <c r="AQ12" i="20"/>
  <c r="AN30" i="10" s="1"/>
  <c r="BF12" i="20"/>
  <c r="BC87" i="31" s="1"/>
  <c r="BD12" i="20"/>
  <c r="BA87" i="31" s="1"/>
  <c r="D78" i="20"/>
  <c r="B31" i="20" s="1"/>
  <c r="BG12" i="20"/>
  <c r="BE12" i="20"/>
  <c r="BC12" i="20"/>
  <c r="BA12" i="20"/>
  <c r="AY12" i="20"/>
  <c r="AW12" i="20"/>
  <c r="AU12" i="20"/>
  <c r="AS12" i="20"/>
  <c r="BC30" i="10"/>
  <c r="BA30" i="10"/>
  <c r="AM30" i="10"/>
  <c r="AN87" i="31"/>
  <c r="BB12" i="20"/>
  <c r="AZ12" i="20"/>
  <c r="AX12" i="20"/>
  <c r="AV12" i="20"/>
  <c r="AT12" i="20"/>
  <c r="AR12" i="20"/>
  <c r="M65" i="31"/>
  <c r="O65" i="31"/>
  <c r="Q65" i="31"/>
  <c r="S65" i="31"/>
  <c r="U65" i="31"/>
  <c r="W65" i="31"/>
  <c r="Y65" i="31"/>
  <c r="AA65" i="31"/>
  <c r="AC65" i="31"/>
  <c r="AE65" i="31"/>
  <c r="AG65" i="31"/>
  <c r="AI65" i="31"/>
  <c r="AK65" i="31"/>
  <c r="AM65" i="31"/>
  <c r="AO65" i="31"/>
  <c r="AQ65" i="31"/>
  <c r="AS65" i="31"/>
  <c r="AU65" i="31"/>
  <c r="AW65" i="31"/>
  <c r="AY65" i="31"/>
  <c r="BA65" i="31"/>
  <c r="BC65" i="31"/>
  <c r="E67" i="31"/>
  <c r="G67" i="31"/>
  <c r="I67" i="31"/>
  <c r="K67" i="31"/>
  <c r="M67" i="31"/>
  <c r="O67" i="31"/>
  <c r="Q67" i="31"/>
  <c r="S67" i="31"/>
  <c r="U67" i="31"/>
  <c r="W67" i="31"/>
  <c r="Y67" i="31"/>
  <c r="AA67" i="31"/>
  <c r="AC67" i="31"/>
  <c r="AE67" i="31"/>
  <c r="AG67" i="31"/>
  <c r="AI67" i="31"/>
  <c r="AK67" i="31"/>
  <c r="AM67" i="31"/>
  <c r="AO67" i="31"/>
  <c r="AQ67" i="31"/>
  <c r="AS67" i="31"/>
  <c r="AU67" i="31"/>
  <c r="AW67" i="31"/>
  <c r="AY67" i="31"/>
  <c r="BA67" i="31"/>
  <c r="BC67" i="31"/>
  <c r="E68" i="31"/>
  <c r="G68" i="31"/>
  <c r="I68" i="31"/>
  <c r="K68" i="31"/>
  <c r="M68" i="31"/>
  <c r="O68" i="31"/>
  <c r="Q68" i="31"/>
  <c r="S68" i="31"/>
  <c r="U68" i="31"/>
  <c r="W68" i="31"/>
  <c r="Y68" i="31"/>
  <c r="AA68" i="31"/>
  <c r="AC68" i="31"/>
  <c r="AE68" i="31"/>
  <c r="AG68" i="31"/>
  <c r="AI68" i="31"/>
  <c r="AK68" i="31"/>
  <c r="AM68" i="31"/>
  <c r="AO68" i="31"/>
  <c r="AQ68" i="31"/>
  <c r="AS68" i="31"/>
  <c r="AU68" i="31"/>
  <c r="AW68" i="31"/>
  <c r="AY68" i="31"/>
  <c r="BA68" i="31"/>
  <c r="BC68" i="31"/>
  <c r="E70" i="31"/>
  <c r="G70" i="31"/>
  <c r="I70" i="31"/>
  <c r="K70" i="31"/>
  <c r="M70" i="31"/>
  <c r="O70" i="31"/>
  <c r="Q70" i="31"/>
  <c r="S70" i="31"/>
  <c r="U70" i="31"/>
  <c r="W70" i="31"/>
  <c r="Y70" i="31"/>
  <c r="AA70" i="31"/>
  <c r="AC70" i="31"/>
  <c r="AE70" i="31"/>
  <c r="AG70" i="31"/>
  <c r="AI70" i="31"/>
  <c r="AK70" i="31"/>
  <c r="AM70" i="31"/>
  <c r="AO70" i="31"/>
  <c r="AQ70" i="31"/>
  <c r="AS70" i="31"/>
  <c r="AU70" i="31"/>
  <c r="AW70" i="31"/>
  <c r="AY70" i="31"/>
  <c r="BA70" i="31"/>
  <c r="BC70" i="31"/>
  <c r="E71" i="31"/>
  <c r="G71" i="31"/>
  <c r="I71" i="31"/>
  <c r="K71" i="31"/>
  <c r="M71" i="31"/>
  <c r="O71" i="31"/>
  <c r="Q71" i="31"/>
  <c r="S71" i="31"/>
  <c r="U71" i="31"/>
  <c r="W71" i="31"/>
  <c r="Y71" i="31"/>
  <c r="AA71" i="31"/>
  <c r="AC71" i="31"/>
  <c r="AE71" i="31"/>
  <c r="AG71" i="31"/>
  <c r="AI71" i="31"/>
  <c r="AK71" i="31"/>
  <c r="AM71" i="31"/>
  <c r="AO71" i="31"/>
  <c r="AQ71" i="31"/>
  <c r="AS71" i="31"/>
  <c r="AU71" i="31"/>
  <c r="AW71" i="31"/>
  <c r="AY71" i="31"/>
  <c r="BA71" i="31"/>
  <c r="BC71" i="31"/>
  <c r="E72" i="31"/>
  <c r="G72" i="31"/>
  <c r="I72" i="31"/>
  <c r="K72" i="31"/>
  <c r="M72" i="31"/>
  <c r="O72" i="31"/>
  <c r="Q72" i="31"/>
  <c r="S72" i="31"/>
  <c r="U72" i="31"/>
  <c r="W72" i="31"/>
  <c r="Y72" i="31"/>
  <c r="AA72" i="31"/>
  <c r="AC72" i="31"/>
  <c r="AE72" i="31"/>
  <c r="AG72" i="31"/>
  <c r="AI72" i="31"/>
  <c r="AK72" i="31"/>
  <c r="AM72" i="31"/>
  <c r="AO72" i="31"/>
  <c r="AQ72" i="31"/>
  <c r="AS72" i="31"/>
  <c r="AU72" i="31"/>
  <c r="AW72" i="31"/>
  <c r="AY72" i="31"/>
  <c r="BA72" i="31"/>
  <c r="BC72" i="31"/>
  <c r="L19" i="10"/>
  <c r="J19" i="10"/>
  <c r="H19" i="10"/>
  <c r="N65" i="31"/>
  <c r="P65" i="31"/>
  <c r="R65" i="31"/>
  <c r="T65" i="31"/>
  <c r="V65" i="31"/>
  <c r="X65" i="31"/>
  <c r="Z65" i="31"/>
  <c r="AB65" i="31"/>
  <c r="AD65" i="31"/>
  <c r="AF65" i="31"/>
  <c r="AH65" i="31"/>
  <c r="AJ65" i="31"/>
  <c r="AL65" i="31"/>
  <c r="AN65" i="31"/>
  <c r="AP65" i="31"/>
  <c r="AR65" i="31"/>
  <c r="AT65" i="31"/>
  <c r="AV65" i="31"/>
  <c r="AX65" i="31"/>
  <c r="AZ65" i="31"/>
  <c r="BB65" i="31"/>
  <c r="F67" i="31"/>
  <c r="H67" i="31"/>
  <c r="J67" i="31"/>
  <c r="L67" i="31"/>
  <c r="N67" i="31"/>
  <c r="P67" i="31"/>
  <c r="R67" i="31"/>
  <c r="T67" i="31"/>
  <c r="V67" i="31"/>
  <c r="X67" i="31"/>
  <c r="Z67" i="31"/>
  <c r="AB67" i="31"/>
  <c r="AD67" i="31"/>
  <c r="AF67" i="31"/>
  <c r="AH67" i="31"/>
  <c r="AJ67" i="31"/>
  <c r="AL67" i="31"/>
  <c r="AN67" i="31"/>
  <c r="AP67" i="31"/>
  <c r="AR67" i="31"/>
  <c r="AT67" i="31"/>
  <c r="AV67" i="31"/>
  <c r="AX67" i="31"/>
  <c r="AZ67" i="31"/>
  <c r="BB67" i="31"/>
  <c r="F68" i="31"/>
  <c r="H68" i="31"/>
  <c r="J68" i="31"/>
  <c r="L68" i="31"/>
  <c r="N68" i="31"/>
  <c r="P68" i="31"/>
  <c r="R68" i="31"/>
  <c r="T68" i="31"/>
  <c r="V68" i="31"/>
  <c r="X68" i="31"/>
  <c r="Z68" i="31"/>
  <c r="AB68" i="31"/>
  <c r="AD68" i="31"/>
  <c r="AF68" i="31"/>
  <c r="AH68" i="31"/>
  <c r="AJ68" i="31"/>
  <c r="AL68" i="31"/>
  <c r="AN68" i="31"/>
  <c r="AP68" i="31"/>
  <c r="AR68" i="31"/>
  <c r="AT68" i="31"/>
  <c r="AV68" i="31"/>
  <c r="AX68" i="31"/>
  <c r="AZ68" i="31"/>
  <c r="BB68" i="31"/>
  <c r="F70" i="31"/>
  <c r="H70" i="31"/>
  <c r="J70" i="31"/>
  <c r="L70" i="31"/>
  <c r="N70" i="31"/>
  <c r="P70" i="31"/>
  <c r="R70" i="31"/>
  <c r="T70" i="31"/>
  <c r="V70" i="31"/>
  <c r="X70" i="31"/>
  <c r="Z70" i="31"/>
  <c r="AB70" i="31"/>
  <c r="AD70" i="31"/>
  <c r="AF70" i="31"/>
  <c r="AH70" i="31"/>
  <c r="AJ70" i="31"/>
  <c r="AL70" i="31"/>
  <c r="AN70" i="31"/>
  <c r="AP70" i="31"/>
  <c r="AR70" i="31"/>
  <c r="AT70" i="31"/>
  <c r="AV70" i="31"/>
  <c r="AX70" i="31"/>
  <c r="AZ70" i="31"/>
  <c r="BB70" i="31"/>
  <c r="F71" i="31"/>
  <c r="H71" i="31"/>
  <c r="J71" i="31"/>
  <c r="L71" i="31"/>
  <c r="N71" i="31"/>
  <c r="P71" i="31"/>
  <c r="R71" i="31"/>
  <c r="T71" i="31"/>
  <c r="V71" i="31"/>
  <c r="X71" i="31"/>
  <c r="Z71" i="31"/>
  <c r="AB71" i="31"/>
  <c r="AD71" i="31"/>
  <c r="AF71" i="31"/>
  <c r="AH71" i="31"/>
  <c r="AJ71" i="31"/>
  <c r="AL71" i="31"/>
  <c r="AN71" i="31"/>
  <c r="AP71" i="31"/>
  <c r="AR71" i="31"/>
  <c r="AT71" i="31"/>
  <c r="AV71" i="31"/>
  <c r="AX71" i="31"/>
  <c r="AZ71" i="31"/>
  <c r="BB71" i="31"/>
  <c r="BD71" i="31"/>
  <c r="F72" i="31"/>
  <c r="H72" i="31"/>
  <c r="J72" i="31"/>
  <c r="L72" i="31"/>
  <c r="N72" i="31"/>
  <c r="P72" i="31"/>
  <c r="R72" i="31"/>
  <c r="T72" i="31"/>
  <c r="V72" i="31"/>
  <c r="X72" i="31"/>
  <c r="Z72" i="31"/>
  <c r="AB72" i="31"/>
  <c r="AD72" i="31"/>
  <c r="AF72" i="31"/>
  <c r="AH72" i="31"/>
  <c r="AJ72" i="31"/>
  <c r="AL72" i="31"/>
  <c r="AN72" i="31"/>
  <c r="AP72" i="31"/>
  <c r="AR72" i="31"/>
  <c r="AT72" i="31"/>
  <c r="AV72" i="31"/>
  <c r="AX72" i="31"/>
  <c r="AZ72" i="31"/>
  <c r="BB72" i="31"/>
  <c r="Y26" i="31"/>
  <c r="Y28" i="31" s="1"/>
  <c r="Y29" i="31" s="1"/>
  <c r="E26" i="31"/>
  <c r="E28" i="31" s="1"/>
  <c r="E29" i="31" s="1"/>
  <c r="F28" i="31"/>
  <c r="F29" i="31" s="1"/>
  <c r="N28" i="31"/>
  <c r="N29" i="31" s="1"/>
  <c r="P28" i="31"/>
  <c r="P29" i="31" s="1"/>
  <c r="R28" i="31"/>
  <c r="R29" i="31" s="1"/>
  <c r="X28" i="31"/>
  <c r="X29" i="31" s="1"/>
  <c r="Z28" i="31"/>
  <c r="Z29" i="31" s="1"/>
  <c r="AB28" i="31"/>
  <c r="AB29" i="31" s="1"/>
  <c r="AJ28" i="31"/>
  <c r="AJ29" i="31" s="1"/>
  <c r="AL28" i="31"/>
  <c r="AL29" i="31" s="1"/>
  <c r="AV28" i="31"/>
  <c r="AV29" i="31" s="1"/>
  <c r="O28" i="31"/>
  <c r="O29" i="31" s="1"/>
  <c r="AO28" i="31"/>
  <c r="AQ87" i="31" l="1"/>
  <c r="AQ30" i="10"/>
  <c r="AU87" i="31"/>
  <c r="AU30" i="10"/>
  <c r="AY87" i="31"/>
  <c r="AY30" i="10"/>
  <c r="AR30" i="10"/>
  <c r="AR87" i="31"/>
  <c r="AV30" i="10"/>
  <c r="AV87" i="31"/>
  <c r="AZ30" i="10"/>
  <c r="AZ87" i="31"/>
  <c r="BD30" i="10"/>
  <c r="BD87" i="31"/>
  <c r="D35" i="20"/>
  <c r="D36" i="20" s="1"/>
  <c r="D37" i="20" s="1"/>
  <c r="D38" i="20" s="1"/>
  <c r="D39" i="20" s="1"/>
  <c r="D40" i="20" s="1"/>
  <c r="AO87" i="31"/>
  <c r="AO30" i="10"/>
  <c r="AS87" i="31"/>
  <c r="AS30" i="10"/>
  <c r="AW87" i="31"/>
  <c r="AW30" i="10"/>
  <c r="AP30" i="10"/>
  <c r="AP87" i="31"/>
  <c r="AT30" i="10"/>
  <c r="AT87" i="31"/>
  <c r="AX30" i="10"/>
  <c r="AX87" i="31"/>
  <c r="BB30" i="10"/>
  <c r="BB87" i="31"/>
  <c r="AW29" i="31"/>
  <c r="AS29" i="31"/>
  <c r="AO29" i="31"/>
  <c r="AK29" i="31"/>
  <c r="BD58" i="31"/>
  <c r="BB58" i="31"/>
  <c r="AZ58" i="31"/>
  <c r="AX58" i="31"/>
  <c r="AV58" i="31"/>
  <c r="AT58" i="31"/>
  <c r="AR58" i="31"/>
  <c r="AP58" i="31"/>
  <c r="AN58" i="31"/>
  <c r="AL58" i="31"/>
  <c r="AJ58" i="31"/>
  <c r="AH58" i="31"/>
  <c r="BC58" i="31"/>
  <c r="BA58" i="31"/>
  <c r="AY58" i="31"/>
  <c r="AW58" i="31"/>
  <c r="AU58" i="31"/>
  <c r="AS58" i="31"/>
  <c r="AQ58" i="31"/>
  <c r="AO58" i="31"/>
  <c r="AM58" i="31"/>
  <c r="AK58" i="31"/>
  <c r="AI58" i="31"/>
  <c r="BC56" i="31"/>
  <c r="BA56" i="31"/>
  <c r="AY56" i="31"/>
  <c r="AW56" i="31"/>
  <c r="AU56" i="31"/>
  <c r="AS56" i="31"/>
  <c r="AQ56" i="31"/>
  <c r="AO56" i="31"/>
  <c r="AM56" i="31"/>
  <c r="AK56" i="31"/>
  <c r="AI56" i="31"/>
  <c r="AG56" i="31"/>
  <c r="BD56" i="31"/>
  <c r="BB56" i="31"/>
  <c r="AZ56" i="31"/>
  <c r="AX56" i="31"/>
  <c r="AV56" i="31"/>
  <c r="AT56" i="31"/>
  <c r="AR56" i="31"/>
  <c r="AP56" i="31"/>
  <c r="AN56" i="31"/>
  <c r="AL56" i="31"/>
  <c r="AJ56" i="31"/>
  <c r="AH56" i="31"/>
  <c r="AF56" i="31"/>
  <c r="BD54" i="31"/>
  <c r="BB54" i="31"/>
  <c r="AZ54" i="31"/>
  <c r="AX54" i="31"/>
  <c r="AV54" i="31"/>
  <c r="AT54" i="31"/>
  <c r="AR54" i="31"/>
  <c r="AP54" i="31"/>
  <c r="AN54" i="31"/>
  <c r="AL54" i="31"/>
  <c r="AJ54" i="31"/>
  <c r="AH54" i="31"/>
  <c r="AF54" i="31"/>
  <c r="AD54" i="31"/>
  <c r="BC54" i="31"/>
  <c r="BA54" i="31"/>
  <c r="AY54" i="31"/>
  <c r="AW54" i="31"/>
  <c r="AU54" i="31"/>
  <c r="AS54" i="31"/>
  <c r="AQ54" i="31"/>
  <c r="AO54" i="31"/>
  <c r="AM54" i="31"/>
  <c r="AK54" i="31"/>
  <c r="AI54" i="31"/>
  <c r="AG54" i="31"/>
  <c r="AE54" i="31"/>
  <c r="BC52" i="31"/>
  <c r="BA52" i="31"/>
  <c r="AY52" i="31"/>
  <c r="AW52" i="31"/>
  <c r="AU52" i="31"/>
  <c r="AS52" i="31"/>
  <c r="AQ52" i="31"/>
  <c r="AO52" i="31"/>
  <c r="AM52" i="31"/>
  <c r="AK52" i="31"/>
  <c r="AI52" i="31"/>
  <c r="AG52" i="31"/>
  <c r="AE52" i="31"/>
  <c r="AC52" i="31"/>
  <c r="BD52" i="31"/>
  <c r="BB52" i="31"/>
  <c r="AZ52" i="31"/>
  <c r="AX52" i="31"/>
  <c r="AV52" i="31"/>
  <c r="AT52" i="31"/>
  <c r="AR52" i="31"/>
  <c r="AP52" i="31"/>
  <c r="AN52" i="31"/>
  <c r="AL52" i="31"/>
  <c r="AJ52" i="31"/>
  <c r="AH52" i="31"/>
  <c r="AF52" i="31"/>
  <c r="AD52" i="31"/>
  <c r="AB52" i="31"/>
  <c r="BD50" i="31"/>
  <c r="BB50" i="31"/>
  <c r="AZ50" i="31"/>
  <c r="AX50" i="31"/>
  <c r="AV50" i="31"/>
  <c r="AT50" i="31"/>
  <c r="AR50" i="31"/>
  <c r="AP50" i="31"/>
  <c r="AN50" i="31"/>
  <c r="AL50" i="31"/>
  <c r="AJ50" i="31"/>
  <c r="AH50" i="31"/>
  <c r="AF50" i="31"/>
  <c r="AD50" i="31"/>
  <c r="AB50" i="31"/>
  <c r="Z50" i="31"/>
  <c r="BC50" i="31"/>
  <c r="BA50" i="31"/>
  <c r="AY50" i="31"/>
  <c r="AW50" i="31"/>
  <c r="AU50" i="31"/>
  <c r="AS50" i="31"/>
  <c r="AQ50" i="31"/>
  <c r="AO50" i="31"/>
  <c r="AM50" i="31"/>
  <c r="AK50" i="31"/>
  <c r="AI50" i="31"/>
  <c r="AG50" i="31"/>
  <c r="AE50" i="31"/>
  <c r="AC50" i="31"/>
  <c r="AA50" i="31"/>
  <c r="BC48" i="31"/>
  <c r="BA48" i="31"/>
  <c r="AY48" i="31"/>
  <c r="AW48" i="31"/>
  <c r="AU48" i="31"/>
  <c r="AS48" i="31"/>
  <c r="AQ48" i="31"/>
  <c r="AO48" i="31"/>
  <c r="AM48" i="31"/>
  <c r="AK48" i="31"/>
  <c r="AI48" i="31"/>
  <c r="AG48" i="31"/>
  <c r="AE48" i="31"/>
  <c r="AC48" i="31"/>
  <c r="AA48" i="31"/>
  <c r="Y48" i="31"/>
  <c r="BD48" i="31"/>
  <c r="BB48" i="31"/>
  <c r="AZ48" i="31"/>
  <c r="AX48" i="31"/>
  <c r="AV48" i="31"/>
  <c r="AT48" i="31"/>
  <c r="AR48" i="31"/>
  <c r="AP48" i="31"/>
  <c r="AN48" i="31"/>
  <c r="AL48" i="31"/>
  <c r="AJ48" i="31"/>
  <c r="AH48" i="31"/>
  <c r="AF48" i="31"/>
  <c r="AD48" i="31"/>
  <c r="AB48" i="31"/>
  <c r="Z48" i="31"/>
  <c r="X48" i="31"/>
  <c r="BD46" i="31"/>
  <c r="BB46" i="31"/>
  <c r="AZ46" i="31"/>
  <c r="AX46" i="31"/>
  <c r="AV46" i="31"/>
  <c r="AT46" i="31"/>
  <c r="AR46" i="31"/>
  <c r="AP46" i="31"/>
  <c r="AN46" i="31"/>
  <c r="AL46" i="31"/>
  <c r="AJ46" i="31"/>
  <c r="AH46" i="31"/>
  <c r="AF46" i="31"/>
  <c r="AD46" i="31"/>
  <c r="AB46" i="31"/>
  <c r="Z46" i="31"/>
  <c r="X46" i="31"/>
  <c r="V46" i="31"/>
  <c r="BC46" i="31"/>
  <c r="BA46" i="31"/>
  <c r="AY46" i="31"/>
  <c r="AW46" i="31"/>
  <c r="AU46" i="31"/>
  <c r="AS46" i="31"/>
  <c r="AQ46" i="31"/>
  <c r="AO46" i="31"/>
  <c r="AM46" i="31"/>
  <c r="AK46" i="31"/>
  <c r="AI46" i="31"/>
  <c r="AG46" i="31"/>
  <c r="AE46" i="31"/>
  <c r="AC46" i="31"/>
  <c r="AA46" i="31"/>
  <c r="Y46" i="31"/>
  <c r="W46" i="31"/>
  <c r="BC44" i="31"/>
  <c r="BA44" i="31"/>
  <c r="AY44" i="31"/>
  <c r="AW44" i="31"/>
  <c r="AU44" i="31"/>
  <c r="AS44" i="31"/>
  <c r="AQ44" i="31"/>
  <c r="AO44" i="31"/>
  <c r="AM44" i="31"/>
  <c r="AK44" i="31"/>
  <c r="AI44" i="31"/>
  <c r="AG44" i="31"/>
  <c r="AE44" i="31"/>
  <c r="AC44" i="31"/>
  <c r="AA44" i="31"/>
  <c r="Y44" i="31"/>
  <c r="W44" i="31"/>
  <c r="U44" i="31"/>
  <c r="BD44" i="31"/>
  <c r="BB44" i="31"/>
  <c r="AZ44" i="31"/>
  <c r="AX44" i="31"/>
  <c r="AV44" i="31"/>
  <c r="AT44" i="31"/>
  <c r="AR44" i="31"/>
  <c r="AP44" i="31"/>
  <c r="AN44" i="31"/>
  <c r="AL44" i="31"/>
  <c r="AJ44" i="31"/>
  <c r="AH44" i="31"/>
  <c r="AF44" i="31"/>
  <c r="AD44" i="31"/>
  <c r="AB44" i="31"/>
  <c r="Z44" i="31"/>
  <c r="X44" i="31"/>
  <c r="V44" i="31"/>
  <c r="T44" i="31"/>
  <c r="BD42" i="31"/>
  <c r="BB42" i="31"/>
  <c r="AZ42" i="31"/>
  <c r="AX42" i="31"/>
  <c r="AV42" i="31"/>
  <c r="AT42" i="31"/>
  <c r="AR42" i="31"/>
  <c r="AP42" i="31"/>
  <c r="AN42" i="31"/>
  <c r="AL42" i="31"/>
  <c r="AJ42" i="31"/>
  <c r="AH42" i="31"/>
  <c r="BC42" i="31"/>
  <c r="BA42" i="31"/>
  <c r="AY42" i="31"/>
  <c r="AW42" i="31"/>
  <c r="AU42" i="31"/>
  <c r="AS42" i="31"/>
  <c r="AQ42" i="31"/>
  <c r="AO42" i="31"/>
  <c r="AM42" i="31"/>
  <c r="AK42" i="31"/>
  <c r="AI42" i="31"/>
  <c r="AG42" i="31"/>
  <c r="AE42" i="31"/>
  <c r="AC42" i="31"/>
  <c r="AA42" i="31"/>
  <c r="Y42" i="31"/>
  <c r="W42" i="31"/>
  <c r="U42" i="31"/>
  <c r="S42" i="31"/>
  <c r="AF42" i="31"/>
  <c r="AB42" i="31"/>
  <c r="X42" i="31"/>
  <c r="T42" i="31"/>
  <c r="AD42" i="31"/>
  <c r="Z42" i="31"/>
  <c r="V42" i="31"/>
  <c r="R42" i="31"/>
  <c r="BD40" i="31"/>
  <c r="BB40" i="31"/>
  <c r="AZ40" i="31"/>
  <c r="AX40" i="31"/>
  <c r="AV40" i="31"/>
  <c r="AT40" i="31"/>
  <c r="AR40" i="31"/>
  <c r="AP40" i="31"/>
  <c r="AN40" i="31"/>
  <c r="AL40" i="31"/>
  <c r="AJ40" i="31"/>
  <c r="AH40" i="31"/>
  <c r="AF40" i="31"/>
  <c r="AD40" i="31"/>
  <c r="AB40" i="31"/>
  <c r="Z40" i="31"/>
  <c r="X40" i="31"/>
  <c r="V40" i="31"/>
  <c r="T40" i="31"/>
  <c r="R40" i="31"/>
  <c r="P40" i="31"/>
  <c r="BC40" i="31"/>
  <c r="BA40" i="31"/>
  <c r="AY40" i="31"/>
  <c r="AW40" i="31"/>
  <c r="AU40" i="31"/>
  <c r="AS40" i="31"/>
  <c r="AQ40" i="31"/>
  <c r="AO40" i="31"/>
  <c r="AM40" i="31"/>
  <c r="AK40" i="31"/>
  <c r="AI40" i="31"/>
  <c r="AG40" i="31"/>
  <c r="AE40" i="31"/>
  <c r="AC40" i="31"/>
  <c r="AA40" i="31"/>
  <c r="Y40" i="31"/>
  <c r="W40" i="31"/>
  <c r="U40" i="31"/>
  <c r="S40" i="31"/>
  <c r="Q40" i="31"/>
  <c r="BC38" i="31"/>
  <c r="BA38" i="31"/>
  <c r="AY38" i="31"/>
  <c r="AW38" i="31"/>
  <c r="AU38" i="31"/>
  <c r="AS38" i="31"/>
  <c r="AQ38" i="31"/>
  <c r="AO38" i="31"/>
  <c r="AM38" i="31"/>
  <c r="AK38" i="31"/>
  <c r="AI38" i="31"/>
  <c r="AG38" i="31"/>
  <c r="AE38" i="31"/>
  <c r="AC38" i="31"/>
  <c r="AA38" i="31"/>
  <c r="Y38" i="31"/>
  <c r="W38" i="31"/>
  <c r="U38" i="31"/>
  <c r="S38" i="31"/>
  <c r="Q38" i="31"/>
  <c r="O38" i="31"/>
  <c r="BD38" i="31"/>
  <c r="BB38" i="31"/>
  <c r="AZ38" i="31"/>
  <c r="AX38" i="31"/>
  <c r="AV38" i="31"/>
  <c r="AT38" i="31"/>
  <c r="AR38" i="31"/>
  <c r="AP38" i="31"/>
  <c r="AN38" i="31"/>
  <c r="AL38" i="31"/>
  <c r="AJ38" i="31"/>
  <c r="AH38" i="31"/>
  <c r="AF38" i="31"/>
  <c r="AD38" i="31"/>
  <c r="AB38" i="31"/>
  <c r="Z38" i="31"/>
  <c r="X38" i="31"/>
  <c r="V38" i="31"/>
  <c r="T38" i="31"/>
  <c r="R38" i="31"/>
  <c r="P38" i="31"/>
  <c r="N38" i="31"/>
  <c r="BD36" i="31"/>
  <c r="BB36" i="31"/>
  <c r="AZ36" i="31"/>
  <c r="AX36" i="31"/>
  <c r="AV36" i="31"/>
  <c r="AT36" i="31"/>
  <c r="AR36" i="31"/>
  <c r="AP36" i="31"/>
  <c r="AN36" i="31"/>
  <c r="AL36" i="31"/>
  <c r="AJ36" i="31"/>
  <c r="AH36" i="31"/>
  <c r="AF36" i="31"/>
  <c r="AD36" i="31"/>
  <c r="AB36" i="31"/>
  <c r="Z36" i="31"/>
  <c r="X36" i="31"/>
  <c r="V36" i="31"/>
  <c r="T36" i="31"/>
  <c r="R36" i="31"/>
  <c r="P36" i="31"/>
  <c r="N36" i="31"/>
  <c r="L36" i="31"/>
  <c r="BC36" i="31"/>
  <c r="BA36" i="31"/>
  <c r="AY36" i="31"/>
  <c r="AW36" i="31"/>
  <c r="AU36" i="31"/>
  <c r="AS36" i="31"/>
  <c r="AQ36" i="31"/>
  <c r="AO36" i="31"/>
  <c r="AM36" i="31"/>
  <c r="AK36" i="31"/>
  <c r="AI36" i="31"/>
  <c r="AG36" i="31"/>
  <c r="AE36" i="31"/>
  <c r="AC36" i="31"/>
  <c r="AA36" i="31"/>
  <c r="Y36" i="31"/>
  <c r="W36" i="31"/>
  <c r="U36" i="31"/>
  <c r="S36" i="31"/>
  <c r="Q36" i="31"/>
  <c r="O36" i="31"/>
  <c r="M36" i="31"/>
  <c r="BB34" i="31"/>
  <c r="AZ34" i="31"/>
  <c r="AX34" i="31"/>
  <c r="AV34" i="31"/>
  <c r="AT34" i="31"/>
  <c r="AR34" i="31"/>
  <c r="AP34" i="31"/>
  <c r="AN34" i="31"/>
  <c r="AL34" i="31"/>
  <c r="AJ34" i="31"/>
  <c r="AH34" i="31"/>
  <c r="AF34" i="31"/>
  <c r="AD34" i="31"/>
  <c r="AB34" i="31"/>
  <c r="Z34" i="31"/>
  <c r="X34" i="31"/>
  <c r="V34" i="31"/>
  <c r="T34" i="31"/>
  <c r="R34" i="31"/>
  <c r="P34" i="31"/>
  <c r="N34" i="31"/>
  <c r="L34" i="31"/>
  <c r="J34" i="31"/>
  <c r="BA34" i="31"/>
  <c r="AY34" i="31"/>
  <c r="AW34" i="31"/>
  <c r="AU34" i="31"/>
  <c r="AS34" i="31"/>
  <c r="AQ34" i="31"/>
  <c r="AO34" i="31"/>
  <c r="AM34" i="31"/>
  <c r="AK34" i="31"/>
  <c r="AI34" i="31"/>
  <c r="AG34" i="31"/>
  <c r="AE34" i="31"/>
  <c r="AC34" i="31"/>
  <c r="AA34" i="31"/>
  <c r="Y34" i="31"/>
  <c r="W34" i="31"/>
  <c r="U34" i="31"/>
  <c r="S34" i="31"/>
  <c r="Q34" i="31"/>
  <c r="O34" i="31"/>
  <c r="M34" i="31"/>
  <c r="K34" i="31"/>
  <c r="AZ32" i="31"/>
  <c r="AX32" i="31"/>
  <c r="AV32" i="31"/>
  <c r="AT32" i="31"/>
  <c r="AR32" i="31"/>
  <c r="AP32" i="31"/>
  <c r="AN32" i="31"/>
  <c r="AL32" i="31"/>
  <c r="AJ32" i="31"/>
  <c r="AH32" i="31"/>
  <c r="AF32" i="31"/>
  <c r="AD32" i="31"/>
  <c r="AB32" i="31"/>
  <c r="Z32" i="31"/>
  <c r="X32" i="31"/>
  <c r="V32" i="31"/>
  <c r="T32" i="31"/>
  <c r="R32" i="31"/>
  <c r="P32" i="31"/>
  <c r="N32" i="31"/>
  <c r="L32" i="31"/>
  <c r="J32" i="31"/>
  <c r="H32" i="31"/>
  <c r="AY32" i="31"/>
  <c r="AW32" i="31"/>
  <c r="AU32" i="31"/>
  <c r="AS32" i="31"/>
  <c r="AQ32" i="31"/>
  <c r="AO32" i="31"/>
  <c r="AM32" i="31"/>
  <c r="AK32" i="31"/>
  <c r="AI32" i="31"/>
  <c r="AG32" i="31"/>
  <c r="AE32" i="31"/>
  <c r="AC32" i="31"/>
  <c r="AA32" i="31"/>
  <c r="Y32" i="31"/>
  <c r="W32" i="31"/>
  <c r="U32" i="31"/>
  <c r="S32" i="31"/>
  <c r="Q32" i="31"/>
  <c r="O32" i="31"/>
  <c r="M32" i="31"/>
  <c r="K32" i="31"/>
  <c r="I32" i="31"/>
  <c r="E62" i="31"/>
  <c r="AX30" i="31"/>
  <c r="AV30" i="31"/>
  <c r="AT30" i="31"/>
  <c r="AR30" i="31"/>
  <c r="AP30" i="31"/>
  <c r="AN30" i="31"/>
  <c r="AL30" i="31"/>
  <c r="AJ30" i="31"/>
  <c r="AH30" i="31"/>
  <c r="AF30" i="31"/>
  <c r="AD30" i="31"/>
  <c r="AB30" i="31"/>
  <c r="Z30" i="31"/>
  <c r="X30" i="31"/>
  <c r="V30" i="31"/>
  <c r="T30" i="31"/>
  <c r="R30" i="31"/>
  <c r="P30" i="31"/>
  <c r="N30" i="31"/>
  <c r="L30" i="31"/>
  <c r="J30" i="31"/>
  <c r="H30" i="31"/>
  <c r="F30" i="31"/>
  <c r="F60" i="31" s="1"/>
  <c r="AW30" i="31"/>
  <c r="AU30" i="31"/>
  <c r="AS30" i="31"/>
  <c r="AQ30" i="31"/>
  <c r="AO30" i="31"/>
  <c r="AM30" i="31"/>
  <c r="AK30" i="31"/>
  <c r="AI30" i="31"/>
  <c r="AG30" i="31"/>
  <c r="AE30" i="31"/>
  <c r="AC30" i="31"/>
  <c r="AA30" i="31"/>
  <c r="Y30" i="31"/>
  <c r="W30" i="31"/>
  <c r="U30" i="31"/>
  <c r="S30" i="31"/>
  <c r="Q30" i="31"/>
  <c r="O30" i="31"/>
  <c r="M30" i="31"/>
  <c r="K30" i="31"/>
  <c r="I30" i="31"/>
  <c r="G30" i="31"/>
  <c r="BD59" i="31"/>
  <c r="BB59" i="31"/>
  <c r="AZ59" i="31"/>
  <c r="AX59" i="31"/>
  <c r="AV59" i="31"/>
  <c r="AT59" i="31"/>
  <c r="AR59" i="31"/>
  <c r="AP59" i="31"/>
  <c r="AN59" i="31"/>
  <c r="AL59" i="31"/>
  <c r="AJ59" i="31"/>
  <c r="BC59" i="31"/>
  <c r="BA59" i="31"/>
  <c r="AY59" i="31"/>
  <c r="AW59" i="31"/>
  <c r="AU59" i="31"/>
  <c r="AS59" i="31"/>
  <c r="AQ59" i="31"/>
  <c r="AO59" i="31"/>
  <c r="AM59" i="31"/>
  <c r="AK59" i="31"/>
  <c r="AI59" i="31"/>
  <c r="BC57" i="31"/>
  <c r="BA57" i="31"/>
  <c r="AY57" i="31"/>
  <c r="AW57" i="31"/>
  <c r="AU57" i="31"/>
  <c r="AS57" i="31"/>
  <c r="AQ57" i="31"/>
  <c r="AO57" i="31"/>
  <c r="AM57" i="31"/>
  <c r="AK57" i="31"/>
  <c r="AI57" i="31"/>
  <c r="AG57" i="31"/>
  <c r="BD57" i="31"/>
  <c r="BB57" i="31"/>
  <c r="AZ57" i="31"/>
  <c r="AX57" i="31"/>
  <c r="AV57" i="31"/>
  <c r="AT57" i="31"/>
  <c r="AR57" i="31"/>
  <c r="AP57" i="31"/>
  <c r="AN57" i="31"/>
  <c r="AL57" i="31"/>
  <c r="AJ57" i="31"/>
  <c r="AH57" i="31"/>
  <c r="BD55" i="31"/>
  <c r="BB55" i="31"/>
  <c r="AZ55" i="31"/>
  <c r="AX55" i="31"/>
  <c r="AV55" i="31"/>
  <c r="AT55" i="31"/>
  <c r="AR55" i="31"/>
  <c r="AP55" i="31"/>
  <c r="AN55" i="31"/>
  <c r="AL55" i="31"/>
  <c r="AJ55" i="31"/>
  <c r="AH55" i="31"/>
  <c r="AF55" i="31"/>
  <c r="BC55" i="31"/>
  <c r="BA55" i="31"/>
  <c r="AY55" i="31"/>
  <c r="AW55" i="31"/>
  <c r="AU55" i="31"/>
  <c r="AS55" i="31"/>
  <c r="AQ55" i="31"/>
  <c r="AO55" i="31"/>
  <c r="AM55" i="31"/>
  <c r="AK55" i="31"/>
  <c r="AI55" i="31"/>
  <c r="AG55" i="31"/>
  <c r="AE55" i="31"/>
  <c r="BC53" i="31"/>
  <c r="BA53" i="31"/>
  <c r="AY53" i="31"/>
  <c r="AW53" i="31"/>
  <c r="AU53" i="31"/>
  <c r="AS53" i="31"/>
  <c r="AQ53" i="31"/>
  <c r="AO53" i="31"/>
  <c r="AM53" i="31"/>
  <c r="AK53" i="31"/>
  <c r="AI53" i="31"/>
  <c r="AG53" i="31"/>
  <c r="AE53" i="31"/>
  <c r="AC53" i="31"/>
  <c r="BD53" i="31"/>
  <c r="BB53" i="31"/>
  <c r="AZ53" i="31"/>
  <c r="AX53" i="31"/>
  <c r="AV53" i="31"/>
  <c r="AT53" i="31"/>
  <c r="AR53" i="31"/>
  <c r="AP53" i="31"/>
  <c r="AN53" i="31"/>
  <c r="AL53" i="31"/>
  <c r="AJ53" i="31"/>
  <c r="AH53" i="31"/>
  <c r="AF53" i="31"/>
  <c r="AD53" i="31"/>
  <c r="BD51" i="31"/>
  <c r="BB51" i="31"/>
  <c r="AZ51" i="31"/>
  <c r="AX51" i="31"/>
  <c r="AV51" i="31"/>
  <c r="AT51" i="31"/>
  <c r="AR51" i="31"/>
  <c r="AP51" i="31"/>
  <c r="AN51" i="31"/>
  <c r="AL51" i="31"/>
  <c r="AJ51" i="31"/>
  <c r="AH51" i="31"/>
  <c r="AF51" i="31"/>
  <c r="AD51" i="31"/>
  <c r="AB51" i="31"/>
  <c r="BC51" i="31"/>
  <c r="BA51" i="31"/>
  <c r="AY51" i="31"/>
  <c r="AW51" i="31"/>
  <c r="AU51" i="31"/>
  <c r="AS51" i="31"/>
  <c r="AQ51" i="31"/>
  <c r="AO51" i="31"/>
  <c r="AM51" i="31"/>
  <c r="AK51" i="31"/>
  <c r="AI51" i="31"/>
  <c r="AG51" i="31"/>
  <c r="AE51" i="31"/>
  <c r="AC51" i="31"/>
  <c r="AA51" i="31"/>
  <c r="BC49" i="31"/>
  <c r="BA49" i="31"/>
  <c r="AY49" i="31"/>
  <c r="AW49" i="31"/>
  <c r="AU49" i="31"/>
  <c r="AS49" i="31"/>
  <c r="AQ49" i="31"/>
  <c r="AO49" i="31"/>
  <c r="AM49" i="31"/>
  <c r="AK49" i="31"/>
  <c r="AI49" i="31"/>
  <c r="AG49" i="31"/>
  <c r="AE49" i="31"/>
  <c r="AC49" i="31"/>
  <c r="AA49" i="31"/>
  <c r="Y49" i="31"/>
  <c r="BD49" i="31"/>
  <c r="BB49" i="31"/>
  <c r="AZ49" i="31"/>
  <c r="AX49" i="31"/>
  <c r="AV49" i="31"/>
  <c r="AT49" i="31"/>
  <c r="AR49" i="31"/>
  <c r="AP49" i="31"/>
  <c r="AN49" i="31"/>
  <c r="AL49" i="31"/>
  <c r="AJ49" i="31"/>
  <c r="AH49" i="31"/>
  <c r="AF49" i="31"/>
  <c r="AD49" i="31"/>
  <c r="AB49" i="31"/>
  <c r="Z49" i="31"/>
  <c r="BD47" i="31"/>
  <c r="BB47" i="31"/>
  <c r="AZ47" i="31"/>
  <c r="AX47" i="31"/>
  <c r="AV47" i="31"/>
  <c r="AT47" i="31"/>
  <c r="AR47" i="31"/>
  <c r="AP47" i="31"/>
  <c r="AN47" i="31"/>
  <c r="AL47" i="31"/>
  <c r="AJ47" i="31"/>
  <c r="AH47" i="31"/>
  <c r="AF47" i="31"/>
  <c r="AD47" i="31"/>
  <c r="AB47" i="31"/>
  <c r="Z47" i="31"/>
  <c r="X47" i="31"/>
  <c r="BC47" i="31"/>
  <c r="BA47" i="31"/>
  <c r="AY47" i="31"/>
  <c r="AW47" i="31"/>
  <c r="AU47" i="31"/>
  <c r="AS47" i="31"/>
  <c r="AQ47" i="31"/>
  <c r="AO47" i="31"/>
  <c r="AM47" i="31"/>
  <c r="AK47" i="31"/>
  <c r="AI47" i="31"/>
  <c r="AG47" i="31"/>
  <c r="AE47" i="31"/>
  <c r="AC47" i="31"/>
  <c r="AA47" i="31"/>
  <c r="Y47" i="31"/>
  <c r="W47" i="31"/>
  <c r="BC45" i="31"/>
  <c r="BA45" i="31"/>
  <c r="AY45" i="31"/>
  <c r="AW45" i="31"/>
  <c r="AU45" i="31"/>
  <c r="AS45" i="31"/>
  <c r="AQ45" i="31"/>
  <c r="AO45" i="31"/>
  <c r="AM45" i="31"/>
  <c r="AK45" i="31"/>
  <c r="AI45" i="31"/>
  <c r="AG45" i="31"/>
  <c r="AE45" i="31"/>
  <c r="AC45" i="31"/>
  <c r="AA45" i="31"/>
  <c r="Y45" i="31"/>
  <c r="W45" i="31"/>
  <c r="U45" i="31"/>
  <c r="BD45" i="31"/>
  <c r="BB45" i="31"/>
  <c r="AZ45" i="31"/>
  <c r="AX45" i="31"/>
  <c r="AV45" i="31"/>
  <c r="AT45" i="31"/>
  <c r="AR45" i="31"/>
  <c r="AP45" i="31"/>
  <c r="AN45" i="31"/>
  <c r="AL45" i="31"/>
  <c r="AJ45" i="31"/>
  <c r="AH45" i="31"/>
  <c r="AF45" i="31"/>
  <c r="AD45" i="31"/>
  <c r="AB45" i="31"/>
  <c r="Z45" i="31"/>
  <c r="X45" i="31"/>
  <c r="V45" i="31"/>
  <c r="BD43" i="31"/>
  <c r="BB43" i="31"/>
  <c r="AZ43" i="31"/>
  <c r="AX43" i="31"/>
  <c r="AV43" i="31"/>
  <c r="AT43" i="31"/>
  <c r="AR43" i="31"/>
  <c r="AP43" i="31"/>
  <c r="AN43" i="31"/>
  <c r="AL43" i="31"/>
  <c r="AJ43" i="31"/>
  <c r="AH43" i="31"/>
  <c r="AF43" i="31"/>
  <c r="AD43" i="31"/>
  <c r="AB43" i="31"/>
  <c r="Z43" i="31"/>
  <c r="X43" i="31"/>
  <c r="V43" i="31"/>
  <c r="T43" i="31"/>
  <c r="BC43" i="31"/>
  <c r="BA43" i="31"/>
  <c r="AY43" i="31"/>
  <c r="AW43" i="31"/>
  <c r="AU43" i="31"/>
  <c r="AS43" i="31"/>
  <c r="AQ43" i="31"/>
  <c r="AO43" i="31"/>
  <c r="AM43" i="31"/>
  <c r="AK43" i="31"/>
  <c r="AI43" i="31"/>
  <c r="AG43" i="31"/>
  <c r="AE43" i="31"/>
  <c r="AC43" i="31"/>
  <c r="AA43" i="31"/>
  <c r="Y43" i="31"/>
  <c r="W43" i="31"/>
  <c r="U43" i="31"/>
  <c r="S43" i="31"/>
  <c r="BD41" i="31"/>
  <c r="BB41" i="31"/>
  <c r="AZ41" i="31"/>
  <c r="AX41" i="31"/>
  <c r="BC41" i="31"/>
  <c r="AY41" i="31"/>
  <c r="AV41" i="31"/>
  <c r="AT41" i="31"/>
  <c r="AR41" i="31"/>
  <c r="AP41" i="31"/>
  <c r="AN41" i="31"/>
  <c r="AL41" i="31"/>
  <c r="AJ41" i="31"/>
  <c r="AH41" i="31"/>
  <c r="AF41" i="31"/>
  <c r="AD41" i="31"/>
  <c r="AB41" i="31"/>
  <c r="Z41" i="31"/>
  <c r="X41" i="31"/>
  <c r="V41" i="31"/>
  <c r="T41" i="31"/>
  <c r="R41" i="31"/>
  <c r="BA41" i="31"/>
  <c r="AW41" i="31"/>
  <c r="AU41" i="31"/>
  <c r="AS41" i="31"/>
  <c r="AQ41" i="31"/>
  <c r="AO41" i="31"/>
  <c r="AM41" i="31"/>
  <c r="AK41" i="31"/>
  <c r="AI41" i="31"/>
  <c r="AG41" i="31"/>
  <c r="AE41" i="31"/>
  <c r="AC41" i="31"/>
  <c r="AA41" i="31"/>
  <c r="Y41" i="31"/>
  <c r="W41" i="31"/>
  <c r="U41" i="31"/>
  <c r="S41" i="31"/>
  <c r="Q41" i="31"/>
  <c r="BC39" i="31"/>
  <c r="BA39" i="31"/>
  <c r="AY39" i="31"/>
  <c r="AW39" i="31"/>
  <c r="AU39" i="31"/>
  <c r="AS39" i="31"/>
  <c r="AQ39" i="31"/>
  <c r="AO39" i="31"/>
  <c r="AM39" i="31"/>
  <c r="AK39" i="31"/>
  <c r="AI39" i="31"/>
  <c r="AG39" i="31"/>
  <c r="AE39" i="31"/>
  <c r="AC39" i="31"/>
  <c r="AA39" i="31"/>
  <c r="Y39" i="31"/>
  <c r="W39" i="31"/>
  <c r="U39" i="31"/>
  <c r="S39" i="31"/>
  <c r="Q39" i="31"/>
  <c r="O39" i="31"/>
  <c r="BD39" i="31"/>
  <c r="BB39" i="31"/>
  <c r="AZ39" i="31"/>
  <c r="AX39" i="31"/>
  <c r="AV39" i="31"/>
  <c r="AT39" i="31"/>
  <c r="AR39" i="31"/>
  <c r="AP39" i="31"/>
  <c r="AN39" i="31"/>
  <c r="AL39" i="31"/>
  <c r="AJ39" i="31"/>
  <c r="AH39" i="31"/>
  <c r="AF39" i="31"/>
  <c r="AD39" i="31"/>
  <c r="AB39" i="31"/>
  <c r="Z39" i="31"/>
  <c r="X39" i="31"/>
  <c r="V39" i="31"/>
  <c r="T39" i="31"/>
  <c r="R39" i="31"/>
  <c r="P39" i="31"/>
  <c r="BD37" i="31"/>
  <c r="BB37" i="31"/>
  <c r="AZ37" i="31"/>
  <c r="AX37" i="31"/>
  <c r="AV37" i="31"/>
  <c r="AT37" i="31"/>
  <c r="AR37" i="31"/>
  <c r="AP37" i="31"/>
  <c r="AN37" i="31"/>
  <c r="AL37" i="31"/>
  <c r="AJ37" i="31"/>
  <c r="AH37" i="31"/>
  <c r="AF37" i="31"/>
  <c r="AD37" i="31"/>
  <c r="AB37" i="31"/>
  <c r="Z37" i="31"/>
  <c r="X37" i="31"/>
  <c r="V37" i="31"/>
  <c r="T37" i="31"/>
  <c r="R37" i="31"/>
  <c r="P37" i="31"/>
  <c r="N37" i="31"/>
  <c r="BC37" i="31"/>
  <c r="BA37" i="31"/>
  <c r="AY37" i="31"/>
  <c r="AW37" i="31"/>
  <c r="AU37" i="31"/>
  <c r="AS37" i="31"/>
  <c r="AQ37" i="31"/>
  <c r="AO37" i="31"/>
  <c r="AM37" i="31"/>
  <c r="AK37" i="31"/>
  <c r="AI37" i="31"/>
  <c r="AG37" i="31"/>
  <c r="AE37" i="31"/>
  <c r="AC37" i="31"/>
  <c r="AA37" i="31"/>
  <c r="Y37" i="31"/>
  <c r="W37" i="31"/>
  <c r="U37" i="31"/>
  <c r="S37" i="31"/>
  <c r="Q37" i="31"/>
  <c r="O37" i="31"/>
  <c r="M37" i="31"/>
  <c r="BB35" i="31"/>
  <c r="AZ35" i="31"/>
  <c r="AX35" i="31"/>
  <c r="AV35" i="31"/>
  <c r="AT35" i="31"/>
  <c r="AR35" i="31"/>
  <c r="AP35" i="31"/>
  <c r="AN35" i="31"/>
  <c r="AL35" i="31"/>
  <c r="AJ35" i="31"/>
  <c r="AH35" i="31"/>
  <c r="AF35" i="31"/>
  <c r="AD35" i="31"/>
  <c r="AB35" i="31"/>
  <c r="Z35" i="31"/>
  <c r="X35" i="31"/>
  <c r="V35" i="31"/>
  <c r="T35" i="31"/>
  <c r="R35" i="31"/>
  <c r="P35" i="31"/>
  <c r="N35" i="31"/>
  <c r="L35" i="31"/>
  <c r="BC35" i="31"/>
  <c r="BA35" i="31"/>
  <c r="AY35" i="31"/>
  <c r="AW35" i="31"/>
  <c r="AU35" i="31"/>
  <c r="AS35" i="31"/>
  <c r="AQ35" i="31"/>
  <c r="AO35" i="31"/>
  <c r="AM35" i="31"/>
  <c r="AK35" i="31"/>
  <c r="AI35" i="31"/>
  <c r="AG35" i="31"/>
  <c r="AE35" i="31"/>
  <c r="AC35" i="31"/>
  <c r="AA35" i="31"/>
  <c r="Y35" i="31"/>
  <c r="W35" i="31"/>
  <c r="U35" i="31"/>
  <c r="S35" i="31"/>
  <c r="Q35" i="31"/>
  <c r="O35" i="31"/>
  <c r="M35" i="31"/>
  <c r="K35" i="31"/>
  <c r="AZ33" i="31"/>
  <c r="AX33" i="31"/>
  <c r="AV33" i="31"/>
  <c r="AT33" i="31"/>
  <c r="AR33" i="31"/>
  <c r="AP33" i="31"/>
  <c r="AN33" i="31"/>
  <c r="AL33" i="31"/>
  <c r="AJ33" i="31"/>
  <c r="AH33" i="31"/>
  <c r="AF33" i="31"/>
  <c r="AD33" i="31"/>
  <c r="AB33" i="31"/>
  <c r="Z33" i="31"/>
  <c r="X33" i="31"/>
  <c r="V33" i="31"/>
  <c r="T33" i="31"/>
  <c r="R33" i="31"/>
  <c r="P33" i="31"/>
  <c r="N33" i="31"/>
  <c r="L33" i="31"/>
  <c r="J33" i="31"/>
  <c r="BA33" i="31"/>
  <c r="AY33" i="31"/>
  <c r="AW33" i="31"/>
  <c r="AU33" i="31"/>
  <c r="AS33" i="31"/>
  <c r="AQ33" i="31"/>
  <c r="AO33" i="31"/>
  <c r="AM33" i="31"/>
  <c r="AK33" i="31"/>
  <c r="AI33" i="31"/>
  <c r="AG33" i="31"/>
  <c r="AE33" i="31"/>
  <c r="AC33" i="31"/>
  <c r="AA33" i="31"/>
  <c r="Y33" i="31"/>
  <c r="W33" i="31"/>
  <c r="U33" i="31"/>
  <c r="S33" i="31"/>
  <c r="Q33" i="31"/>
  <c r="O33" i="31"/>
  <c r="M33" i="31"/>
  <c r="K33" i="31"/>
  <c r="I33" i="31"/>
  <c r="AX31" i="31"/>
  <c r="AV31" i="31"/>
  <c r="AT31" i="31"/>
  <c r="AR31" i="31"/>
  <c r="AP31" i="31"/>
  <c r="AN31" i="31"/>
  <c r="AL31" i="31"/>
  <c r="AJ31" i="31"/>
  <c r="AH31" i="31"/>
  <c r="AF31" i="31"/>
  <c r="AD31" i="31"/>
  <c r="AB31" i="31"/>
  <c r="Z31" i="31"/>
  <c r="X31" i="31"/>
  <c r="V31" i="31"/>
  <c r="T31" i="31"/>
  <c r="R31" i="31"/>
  <c r="P31" i="31"/>
  <c r="N31" i="31"/>
  <c r="L31" i="31"/>
  <c r="J31" i="31"/>
  <c r="H31" i="31"/>
  <c r="AY31" i="31"/>
  <c r="AW31" i="31"/>
  <c r="AU31" i="31"/>
  <c r="AS31" i="31"/>
  <c r="AQ31" i="31"/>
  <c r="AO31" i="31"/>
  <c r="AM31" i="31"/>
  <c r="AK31" i="31"/>
  <c r="AI31" i="31"/>
  <c r="AG31" i="31"/>
  <c r="AE31" i="31"/>
  <c r="AC31" i="31"/>
  <c r="AA31" i="31"/>
  <c r="Y31" i="31"/>
  <c r="W31" i="31"/>
  <c r="U31" i="31"/>
  <c r="S31" i="31"/>
  <c r="Q31" i="31"/>
  <c r="O31" i="31"/>
  <c r="M31" i="31"/>
  <c r="K31" i="31"/>
  <c r="I31" i="31"/>
  <c r="G31" i="31"/>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E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BC60" i="31" l="1"/>
  <c r="BA60" i="31"/>
  <c r="AY60" i="31"/>
  <c r="D41" i="20"/>
  <c r="H12" i="20"/>
  <c r="G60" i="31"/>
  <c r="K60" i="31"/>
  <c r="O60" i="31"/>
  <c r="S60" i="31"/>
  <c r="W60" i="31"/>
  <c r="AA60" i="31"/>
  <c r="AE60" i="31"/>
  <c r="AI60" i="31"/>
  <c r="AM60" i="31"/>
  <c r="AQ60" i="31"/>
  <c r="AU60" i="31"/>
  <c r="J60" i="31"/>
  <c r="N60" i="31"/>
  <c r="R60" i="31"/>
  <c r="V60" i="31"/>
  <c r="Z60" i="31"/>
  <c r="AD60" i="31"/>
  <c r="AH60" i="31"/>
  <c r="AL60" i="31"/>
  <c r="AP60" i="31"/>
  <c r="AT60" i="31"/>
  <c r="AX60" i="31"/>
  <c r="AZ60" i="31"/>
  <c r="BB60" i="31"/>
  <c r="BD60" i="31"/>
  <c r="E63" i="31"/>
  <c r="E64" i="31" s="1"/>
  <c r="F61" i="31"/>
  <c r="I60" i="31"/>
  <c r="M60" i="31"/>
  <c r="Q60" i="31"/>
  <c r="U60" i="31"/>
  <c r="Y60" i="31"/>
  <c r="AC60" i="31"/>
  <c r="AG60" i="31"/>
  <c r="AK60" i="31"/>
  <c r="AO60" i="31"/>
  <c r="AS60" i="31"/>
  <c r="AW60" i="31"/>
  <c r="H60" i="31"/>
  <c r="L60" i="31"/>
  <c r="P60" i="31"/>
  <c r="T60" i="31"/>
  <c r="X60" i="31"/>
  <c r="AB60" i="31"/>
  <c r="AF60" i="31"/>
  <c r="AJ60" i="31"/>
  <c r="AN60" i="31"/>
  <c r="AR60" i="31"/>
  <c r="AV60" i="31"/>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D42" i="20" l="1"/>
  <c r="I12" i="20"/>
  <c r="E87" i="31"/>
  <c r="E30" i="10"/>
  <c r="F62" i="31"/>
  <c r="G61" i="31" s="1"/>
  <c r="G62" i="31" s="1"/>
  <c r="H61" i="31" s="1"/>
  <c r="H62" i="31" s="1"/>
  <c r="I61" i="31" s="1"/>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D43" i="20" l="1"/>
  <c r="J12" i="20"/>
  <c r="BC14" i="10"/>
  <c r="BC69" i="31"/>
  <c r="BC66" i="31"/>
  <c r="AY14" i="10"/>
  <c r="AY69" i="31"/>
  <c r="AY66" i="31"/>
  <c r="AW14" i="10"/>
  <c r="AW69" i="31"/>
  <c r="AW66" i="31"/>
  <c r="AW76" i="31" s="1"/>
  <c r="AU14" i="10"/>
  <c r="AU69" i="31"/>
  <c r="AU66" i="31"/>
  <c r="AS14" i="10"/>
  <c r="AS69" i="31"/>
  <c r="AS66" i="31"/>
  <c r="AQ14" i="10"/>
  <c r="AQ69" i="31"/>
  <c r="AQ66" i="31"/>
  <c r="AO14" i="10"/>
  <c r="AO69" i="31"/>
  <c r="AO66" i="31"/>
  <c r="AO76" i="31" s="1"/>
  <c r="AM14" i="10"/>
  <c r="AM69" i="31"/>
  <c r="AM66" i="31"/>
  <c r="AK69" i="31"/>
  <c r="AI69" i="31"/>
  <c r="AG69" i="31"/>
  <c r="AE69" i="31"/>
  <c r="AC69" i="31"/>
  <c r="AA69" i="31"/>
  <c r="Y69" i="31"/>
  <c r="W69" i="31"/>
  <c r="U69" i="31"/>
  <c r="S69" i="31"/>
  <c r="Q69" i="31"/>
  <c r="O69" i="31"/>
  <c r="M69" i="31"/>
  <c r="K69" i="31"/>
  <c r="I69" i="31"/>
  <c r="G69" i="31"/>
  <c r="E14" i="10"/>
  <c r="E69" i="31"/>
  <c r="E66" i="31"/>
  <c r="E76" i="31" s="1"/>
  <c r="E77" i="31" s="1"/>
  <c r="E80" i="31" s="1"/>
  <c r="E81" i="31" s="1"/>
  <c r="BA14" i="10"/>
  <c r="BA69" i="31"/>
  <c r="BA66" i="31"/>
  <c r="BD14" i="10"/>
  <c r="BD69" i="31"/>
  <c r="BD66" i="31"/>
  <c r="BD76" i="31" s="1"/>
  <c r="BB14" i="10"/>
  <c r="BB69" i="31"/>
  <c r="BB66" i="31"/>
  <c r="AZ14" i="10"/>
  <c r="AZ69" i="31"/>
  <c r="AZ66" i="31"/>
  <c r="AX14" i="10"/>
  <c r="AX69" i="31"/>
  <c r="AX66" i="31"/>
  <c r="AV14" i="10"/>
  <c r="AV69" i="31"/>
  <c r="AV66" i="31"/>
  <c r="AV76" i="31" s="1"/>
  <c r="AT14" i="10"/>
  <c r="AT69" i="31"/>
  <c r="AT66" i="31"/>
  <c r="AR14" i="10"/>
  <c r="AR69" i="31"/>
  <c r="AR66" i="31"/>
  <c r="AR76" i="31" s="1"/>
  <c r="AP14" i="10"/>
  <c r="AP69" i="31"/>
  <c r="AP66" i="31"/>
  <c r="AN14" i="10"/>
  <c r="AN69" i="31"/>
  <c r="AN66" i="31"/>
  <c r="AN76" i="31" s="1"/>
  <c r="AL69" i="31"/>
  <c r="AJ69" i="31"/>
  <c r="AH69" i="31"/>
  <c r="AF69" i="31"/>
  <c r="AD69" i="31"/>
  <c r="AB69" i="31"/>
  <c r="Z69" i="31"/>
  <c r="X69" i="31"/>
  <c r="V69" i="31"/>
  <c r="T69" i="31"/>
  <c r="R69" i="31"/>
  <c r="P69" i="31"/>
  <c r="N69" i="31"/>
  <c r="L69" i="31"/>
  <c r="J69" i="31"/>
  <c r="H69" i="31"/>
  <c r="F69" i="31"/>
  <c r="I62" i="31"/>
  <c r="J61" i="31" s="1"/>
  <c r="F63" i="31"/>
  <c r="F64" i="31" s="1"/>
  <c r="H63" i="31"/>
  <c r="H64" i="31" s="1"/>
  <c r="G63" i="31"/>
  <c r="G64" i="31" s="1"/>
  <c r="AZ76" i="31" l="1"/>
  <c r="AS76" i="31"/>
  <c r="BC76" i="31"/>
  <c r="D44" i="20"/>
  <c r="K12" i="20"/>
  <c r="AP76" i="31"/>
  <c r="AT76" i="31"/>
  <c r="AX76" i="31"/>
  <c r="BB76" i="31"/>
  <c r="BA76" i="31"/>
  <c r="AM76" i="31"/>
  <c r="AQ76" i="31"/>
  <c r="AU76" i="31"/>
  <c r="AY76" i="31"/>
  <c r="I63" i="31"/>
  <c r="I64" i="31" s="1"/>
  <c r="J62" i="31"/>
  <c r="K61" i="31"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D45" i="20" l="1"/>
  <c r="L12" i="20"/>
  <c r="J63" i="31"/>
  <c r="J64" i="31" s="1"/>
  <c r="K62" i="31"/>
  <c r="L61" i="31" s="1"/>
  <c r="AM24" i="10"/>
  <c r="AN24" i="10"/>
  <c r="AO24" i="10"/>
  <c r="AP24" i="10"/>
  <c r="AQ24" i="10"/>
  <c r="AR24" i="10"/>
  <c r="AS24" i="10"/>
  <c r="AT24" i="10"/>
  <c r="AU24" i="10"/>
  <c r="AV24" i="10"/>
  <c r="AW24" i="10"/>
  <c r="AX24" i="10"/>
  <c r="AY24" i="10"/>
  <c r="AZ24" i="10"/>
  <c r="BA24" i="10"/>
  <c r="BB24" i="10"/>
  <c r="BC24" i="10"/>
  <c r="BD24" i="10"/>
  <c r="E24" i="10"/>
  <c r="D46" i="20" l="1"/>
  <c r="M12" i="20"/>
  <c r="K63" i="31"/>
  <c r="K64" i="31" s="1"/>
  <c r="L62" i="31"/>
  <c r="M61" i="31" s="1"/>
  <c r="D47" i="20" l="1"/>
  <c r="N12" i="20"/>
  <c r="L63" i="31"/>
  <c r="L64" i="31" s="1"/>
  <c r="M62" i="31"/>
  <c r="N61" i="31" s="1"/>
  <c r="D48" i="20" l="1"/>
  <c r="O12" i="20"/>
  <c r="M63" i="31"/>
  <c r="M64" i="31" s="1"/>
  <c r="N62" i="31"/>
  <c r="O61" i="31" s="1"/>
  <c r="D49" i="20" l="1"/>
  <c r="P12" i="20"/>
  <c r="O62" i="31"/>
  <c r="P61" i="31" s="1"/>
  <c r="N63" i="31"/>
  <c r="N64" i="31" s="1"/>
  <c r="D50" i="20" l="1"/>
  <c r="Q12" i="20"/>
  <c r="M87" i="31"/>
  <c r="M66" i="31" s="1"/>
  <c r="M76" i="31" s="1"/>
  <c r="M77" i="31" s="1"/>
  <c r="M80" i="31" s="1"/>
  <c r="M30" i="10"/>
  <c r="M14" i="10" s="1"/>
  <c r="M24" i="10" s="1"/>
  <c r="P62" i="31"/>
  <c r="Q61" i="31" s="1"/>
  <c r="O63" i="31"/>
  <c r="O64" i="31" s="1"/>
  <c r="R12" i="20" l="1"/>
  <c r="D51" i="20"/>
  <c r="N30" i="10"/>
  <c r="N14" i="10" s="1"/>
  <c r="N24" i="10" s="1"/>
  <c r="N87" i="31"/>
  <c r="N66" i="31" s="1"/>
  <c r="N76" i="31" s="1"/>
  <c r="N77" i="31" s="1"/>
  <c r="N80" i="31" s="1"/>
  <c r="Q62" i="31"/>
  <c r="R61" i="31" s="1"/>
  <c r="P63" i="31"/>
  <c r="P64" i="31" s="1"/>
  <c r="O87" i="31" l="1"/>
  <c r="O66" i="31" s="1"/>
  <c r="O76" i="31" s="1"/>
  <c r="O77" i="31" s="1"/>
  <c r="O80" i="31" s="1"/>
  <c r="O30" i="10"/>
  <c r="O14" i="10" s="1"/>
  <c r="O24" i="10" s="1"/>
  <c r="D52" i="20"/>
  <c r="S12" i="20"/>
  <c r="R62" i="31"/>
  <c r="S61" i="31" s="1"/>
  <c r="Q63" i="31"/>
  <c r="Q64" i="31" s="1"/>
  <c r="P30" i="10" l="1"/>
  <c r="P14" i="10" s="1"/>
  <c r="P24" i="10" s="1"/>
  <c r="P87" i="31"/>
  <c r="P66" i="31" s="1"/>
  <c r="P76" i="31" s="1"/>
  <c r="P77" i="31" s="1"/>
  <c r="P80" i="31" s="1"/>
  <c r="D53" i="20"/>
  <c r="T12" i="20"/>
  <c r="S62" i="31"/>
  <c r="T61" i="31" s="1"/>
  <c r="R63" i="31"/>
  <c r="R64" i="31" s="1"/>
  <c r="Q87" i="31" l="1"/>
  <c r="Q66" i="31" s="1"/>
  <c r="Q76" i="31" s="1"/>
  <c r="Q77" i="31" s="1"/>
  <c r="Q80" i="31" s="1"/>
  <c r="Q30" i="10"/>
  <c r="Q14" i="10" s="1"/>
  <c r="Q24" i="10" s="1"/>
  <c r="D54" i="20"/>
  <c r="U12" i="20"/>
  <c r="T62" i="31"/>
  <c r="U61" i="31" s="1"/>
  <c r="S63" i="31"/>
  <c r="S64" i="31" s="1"/>
  <c r="R30" i="10" l="1"/>
  <c r="R14" i="10" s="1"/>
  <c r="R24" i="10" s="1"/>
  <c r="R87" i="31"/>
  <c r="R66" i="31" s="1"/>
  <c r="R76" i="31" s="1"/>
  <c r="R77" i="31" s="1"/>
  <c r="R80" i="31" s="1"/>
  <c r="D55" i="20"/>
  <c r="V12" i="20"/>
  <c r="U62" i="31"/>
  <c r="V61" i="31" s="1"/>
  <c r="T63" i="31"/>
  <c r="T64" i="31" s="1"/>
  <c r="S87" i="31" l="1"/>
  <c r="S66" i="31" s="1"/>
  <c r="S76" i="31" s="1"/>
  <c r="S77" i="31" s="1"/>
  <c r="S80" i="31" s="1"/>
  <c r="S30" i="10"/>
  <c r="S14" i="10" s="1"/>
  <c r="S24" i="10" s="1"/>
  <c r="D56" i="20"/>
  <c r="W12" i="20"/>
  <c r="V62" i="31"/>
  <c r="W61" i="31" s="1"/>
  <c r="U63" i="31"/>
  <c r="U64" i="31" s="1"/>
  <c r="T30" i="10" l="1"/>
  <c r="T14" i="10" s="1"/>
  <c r="T24" i="10" s="1"/>
  <c r="T87" i="31"/>
  <c r="T66" i="31" s="1"/>
  <c r="T76" i="31" s="1"/>
  <c r="T77" i="31" s="1"/>
  <c r="T80" i="31" s="1"/>
  <c r="D57" i="20"/>
  <c r="X12" i="20"/>
  <c r="W62" i="31"/>
  <c r="X61" i="31" s="1"/>
  <c r="V63" i="31"/>
  <c r="V64" i="31" s="1"/>
  <c r="U87" i="31" l="1"/>
  <c r="U66" i="31" s="1"/>
  <c r="U76" i="31" s="1"/>
  <c r="U77" i="31" s="1"/>
  <c r="U80" i="31" s="1"/>
  <c r="U30" i="10"/>
  <c r="U14" i="10" s="1"/>
  <c r="U24" i="10" s="1"/>
  <c r="D58" i="20"/>
  <c r="Y12" i="20"/>
  <c r="X62" i="31"/>
  <c r="Y61" i="31" s="1"/>
  <c r="W63" i="31"/>
  <c r="W64" i="31" s="1"/>
  <c r="D59" i="20" l="1"/>
  <c r="Z12" i="20"/>
  <c r="V30" i="10"/>
  <c r="V14" i="10" s="1"/>
  <c r="V24" i="10" s="1"/>
  <c r="V87" i="31"/>
  <c r="V66" i="31" s="1"/>
  <c r="V76" i="31" s="1"/>
  <c r="V77" i="31" s="1"/>
  <c r="V80" i="31" s="1"/>
  <c r="Y62" i="31"/>
  <c r="Z61" i="31" s="1"/>
  <c r="X63" i="31"/>
  <c r="X64" i="31" s="1"/>
  <c r="D60" i="20" l="1"/>
  <c r="AA12" i="20"/>
  <c r="W87" i="31"/>
  <c r="W66" i="31" s="1"/>
  <c r="W76" i="31" s="1"/>
  <c r="W77" i="31" s="1"/>
  <c r="W80" i="31" s="1"/>
  <c r="W30" i="10"/>
  <c r="W14" i="10" s="1"/>
  <c r="W24" i="10" s="1"/>
  <c r="Z62" i="31"/>
  <c r="AA61" i="31" s="1"/>
  <c r="Y63" i="31"/>
  <c r="Y64" i="31" s="1"/>
  <c r="D61" i="20" l="1"/>
  <c r="AB12" i="20"/>
  <c r="X30" i="10"/>
  <c r="X14" i="10" s="1"/>
  <c r="X24" i="10" s="1"/>
  <c r="X87" i="31"/>
  <c r="X66" i="31" s="1"/>
  <c r="X76" i="31" s="1"/>
  <c r="X77" i="31" s="1"/>
  <c r="X80" i="31" s="1"/>
  <c r="AA62" i="31"/>
  <c r="AB61" i="31" s="1"/>
  <c r="Z63" i="31"/>
  <c r="Z64" i="31" s="1"/>
  <c r="D62" i="20" l="1"/>
  <c r="AC12" i="20"/>
  <c r="Y87" i="31"/>
  <c r="Y66" i="31" s="1"/>
  <c r="Y76" i="31" s="1"/>
  <c r="Y77" i="31" s="1"/>
  <c r="Y80" i="31" s="1"/>
  <c r="Y30" i="10"/>
  <c r="Y14" i="10" s="1"/>
  <c r="Y24" i="10" s="1"/>
  <c r="AB62" i="31"/>
  <c r="AC61" i="31" s="1"/>
  <c r="AA63" i="31"/>
  <c r="AA64" i="31" s="1"/>
  <c r="D63" i="20" l="1"/>
  <c r="AD12" i="20"/>
  <c r="Z30" i="10"/>
  <c r="Z14" i="10" s="1"/>
  <c r="Z24" i="10" s="1"/>
  <c r="Z87" i="31"/>
  <c r="Z66" i="31" s="1"/>
  <c r="Z76" i="31" s="1"/>
  <c r="Z77" i="31" s="1"/>
  <c r="Z80" i="31" s="1"/>
  <c r="AC62" i="31"/>
  <c r="AD61" i="31" s="1"/>
  <c r="AB63" i="31"/>
  <c r="AB64" i="31" s="1"/>
  <c r="D64" i="20" l="1"/>
  <c r="AE12" i="20"/>
  <c r="AA87" i="31"/>
  <c r="AA66" i="31" s="1"/>
  <c r="AA76" i="31" s="1"/>
  <c r="AA77" i="31" s="1"/>
  <c r="AA80" i="31" s="1"/>
  <c r="AA30" i="10"/>
  <c r="AA14" i="10" s="1"/>
  <c r="AA24" i="10" s="1"/>
  <c r="AC63" i="31"/>
  <c r="AC64" i="31" s="1"/>
  <c r="AD62" i="31"/>
  <c r="AE61" i="31" s="1"/>
  <c r="D65" i="20" l="1"/>
  <c r="AF12" i="20"/>
  <c r="AB30" i="10"/>
  <c r="AB14" i="10" s="1"/>
  <c r="AB24" i="10" s="1"/>
  <c r="AB87" i="31"/>
  <c r="AB66" i="31" s="1"/>
  <c r="AB76" i="31" s="1"/>
  <c r="AB77" i="31" s="1"/>
  <c r="AB80" i="31" s="1"/>
  <c r="AE62" i="31"/>
  <c r="AF61" i="31" s="1"/>
  <c r="AD63" i="31"/>
  <c r="AD64" i="31" s="1"/>
  <c r="D66" i="20" l="1"/>
  <c r="AG12" i="20"/>
  <c r="AC87" i="31"/>
  <c r="AC66" i="31" s="1"/>
  <c r="AC76" i="31" s="1"/>
  <c r="AC77" i="31" s="1"/>
  <c r="AC80" i="31" s="1"/>
  <c r="AC30" i="10"/>
  <c r="AC14" i="10" s="1"/>
  <c r="AC24" i="10" s="1"/>
  <c r="AF62" i="31"/>
  <c r="AG61" i="31" s="1"/>
  <c r="AE63" i="31"/>
  <c r="AE64" i="31" s="1"/>
  <c r="D67" i="20" l="1"/>
  <c r="AH12" i="20"/>
  <c r="AD30" i="10"/>
  <c r="AD14" i="10" s="1"/>
  <c r="AD24" i="10" s="1"/>
  <c r="AD87" i="31"/>
  <c r="AD66" i="31" s="1"/>
  <c r="AD76" i="31" s="1"/>
  <c r="AD77" i="31" s="1"/>
  <c r="AD80" i="31" s="1"/>
  <c r="AG62" i="31"/>
  <c r="AH61" i="31" s="1"/>
  <c r="AF63" i="31"/>
  <c r="AF64" i="31" s="1"/>
  <c r="D68" i="20" l="1"/>
  <c r="AI12" i="20"/>
  <c r="AE87" i="31"/>
  <c r="AE66" i="31" s="1"/>
  <c r="AE76" i="31" s="1"/>
  <c r="AE77" i="31" s="1"/>
  <c r="AE80" i="31" s="1"/>
  <c r="AE30" i="10"/>
  <c r="AE14" i="10" s="1"/>
  <c r="AE24" i="10" s="1"/>
  <c r="AH62" i="31"/>
  <c r="AI61" i="31" s="1"/>
  <c r="AG63" i="31"/>
  <c r="AG64" i="31" s="1"/>
  <c r="D69" i="20" l="1"/>
  <c r="AJ12" i="20"/>
  <c r="AF30" i="10"/>
  <c r="AF14" i="10" s="1"/>
  <c r="AF24" i="10" s="1"/>
  <c r="AF87" i="31"/>
  <c r="AF66" i="31" s="1"/>
  <c r="AF76" i="31" s="1"/>
  <c r="AF77" i="31" s="1"/>
  <c r="AF80" i="31" s="1"/>
  <c r="AI62" i="31"/>
  <c r="AJ61" i="31" s="1"/>
  <c r="AH63" i="31"/>
  <c r="AH64" i="31" s="1"/>
  <c r="D70" i="20" l="1"/>
  <c r="AK12" i="20"/>
  <c r="AG87" i="31"/>
  <c r="AG66" i="31" s="1"/>
  <c r="AG76" i="31" s="1"/>
  <c r="AG77" i="31" s="1"/>
  <c r="AG80" i="31" s="1"/>
  <c r="AG30" i="10"/>
  <c r="AG14" i="10" s="1"/>
  <c r="AG24" i="10" s="1"/>
  <c r="AJ62" i="31"/>
  <c r="AK61" i="31" s="1"/>
  <c r="AI63" i="31"/>
  <c r="AI64" i="31" s="1"/>
  <c r="D71" i="20" l="1"/>
  <c r="AL12" i="20"/>
  <c r="AH30" i="10"/>
  <c r="AH14" i="10" s="1"/>
  <c r="AH24" i="10" s="1"/>
  <c r="AH87" i="31"/>
  <c r="AH66" i="31" s="1"/>
  <c r="AH76" i="31" s="1"/>
  <c r="AH77" i="31" s="1"/>
  <c r="AH80" i="31" s="1"/>
  <c r="AK62" i="31"/>
  <c r="AL61" i="31" s="1"/>
  <c r="AJ63" i="31"/>
  <c r="AJ64" i="31" s="1"/>
  <c r="D72" i="20" l="1"/>
  <c r="AM12" i="20"/>
  <c r="AI87" i="31"/>
  <c r="AI66" i="31" s="1"/>
  <c r="AI76" i="31" s="1"/>
  <c r="AI77" i="31" s="1"/>
  <c r="AI80" i="31" s="1"/>
  <c r="AI30" i="10"/>
  <c r="AI14" i="10" s="1"/>
  <c r="AI24" i="10" s="1"/>
  <c r="AK63" i="31"/>
  <c r="AK64" i="31" s="1"/>
  <c r="AL62" i="31"/>
  <c r="AM61" i="31" s="1"/>
  <c r="D73" i="20" l="1"/>
  <c r="AN12" i="20"/>
  <c r="AJ30" i="10"/>
  <c r="AJ14" i="10" s="1"/>
  <c r="AJ24" i="10" s="1"/>
  <c r="AJ87" i="31"/>
  <c r="AJ66" i="31" s="1"/>
  <c r="AJ76" i="31" s="1"/>
  <c r="AJ77" i="31" s="1"/>
  <c r="AJ80" i="31" s="1"/>
  <c r="AM62" i="31"/>
  <c r="AN61" i="31" s="1"/>
  <c r="AL63" i="31"/>
  <c r="AL64" i="31" s="1"/>
  <c r="D75" i="20" l="1"/>
  <c r="AO12" i="20"/>
  <c r="AK87" i="31"/>
  <c r="AK66" i="31" s="1"/>
  <c r="AK76" i="31" s="1"/>
  <c r="AK77" i="31" s="1"/>
  <c r="AK80" i="31" s="1"/>
  <c r="AK30" i="10"/>
  <c r="AK14" i="10" s="1"/>
  <c r="AK24" i="10" s="1"/>
  <c r="AN62" i="31"/>
  <c r="AO61" i="31" s="1"/>
  <c r="AM63" i="31"/>
  <c r="AM64" i="31" s="1"/>
  <c r="AM77" i="31" s="1"/>
  <c r="AM80" i="31" s="1"/>
  <c r="AL30" i="10" l="1"/>
  <c r="AL14" i="10" s="1"/>
  <c r="AL24" i="10" s="1"/>
  <c r="AL87" i="31"/>
  <c r="AL66" i="31" s="1"/>
  <c r="AL76" i="31" s="1"/>
  <c r="AL77" i="31" s="1"/>
  <c r="AL80" i="31" s="1"/>
  <c r="AO62" i="31"/>
  <c r="AP61" i="31" s="1"/>
  <c r="AN63" i="31"/>
  <c r="AN64" i="31" s="1"/>
  <c r="AN77" i="31" s="1"/>
  <c r="AN80" i="31" s="1"/>
  <c r="AP62" i="31" l="1"/>
  <c r="AQ61" i="31" s="1"/>
  <c r="AO63" i="31"/>
  <c r="AO64" i="31" s="1"/>
  <c r="AO77" i="31" s="1"/>
  <c r="AO80" i="31" s="1"/>
  <c r="AQ62" i="31" l="1"/>
  <c r="AR61" i="31" s="1"/>
  <c r="AP63" i="31"/>
  <c r="AP64" i="31" s="1"/>
  <c r="AP77" i="31" s="1"/>
  <c r="AP80" i="31" s="1"/>
  <c r="AR62" i="31" l="1"/>
  <c r="AS61" i="31" s="1"/>
  <c r="AQ63" i="31"/>
  <c r="AQ64" i="31" s="1"/>
  <c r="AQ77" i="31" s="1"/>
  <c r="AQ80" i="31" s="1"/>
  <c r="AS62" i="31" l="1"/>
  <c r="AT61" i="31" s="1"/>
  <c r="AR63" i="31"/>
  <c r="AR64" i="31" s="1"/>
  <c r="AR77" i="31" s="1"/>
  <c r="AR80" i="31" s="1"/>
  <c r="AS63" i="31" l="1"/>
  <c r="AS64" i="31" s="1"/>
  <c r="AS77" i="31" s="1"/>
  <c r="AS80" i="31" s="1"/>
  <c r="AT62" i="31"/>
  <c r="AU61" i="31" s="1"/>
  <c r="AU62" i="31" l="1"/>
  <c r="AV61" i="31" s="1"/>
  <c r="AT63" i="31"/>
  <c r="AT64" i="31" s="1"/>
  <c r="AT77" i="31" s="1"/>
  <c r="AT80" i="31" s="1"/>
  <c r="AV62" i="31" l="1"/>
  <c r="AW61" i="31" s="1"/>
  <c r="AU63" i="31"/>
  <c r="AU64" i="31" s="1"/>
  <c r="AU77" i="31" s="1"/>
  <c r="AU80" i="31" s="1"/>
  <c r="AW62" i="31" l="1"/>
  <c r="AX61" i="31" s="1"/>
  <c r="AV63" i="31"/>
  <c r="AV64" i="31" s="1"/>
  <c r="AV77" i="31" s="1"/>
  <c r="AV80" i="31" s="1"/>
  <c r="AX62" i="31" l="1"/>
  <c r="AY61" i="31" s="1"/>
  <c r="AW63" i="31"/>
  <c r="AW64" i="31" s="1"/>
  <c r="AW77" i="31" s="1"/>
  <c r="AW80" i="31" s="1"/>
  <c r="AY62" i="31" l="1"/>
  <c r="AZ61" i="31" s="1"/>
  <c r="AX63" i="31"/>
  <c r="AX64" i="31" s="1"/>
  <c r="AX77" i="31" s="1"/>
  <c r="AX80" i="31" s="1"/>
  <c r="AZ62" i="31" l="1"/>
  <c r="BA61" i="31" s="1"/>
  <c r="AY63" i="31"/>
  <c r="AY64" i="31" s="1"/>
  <c r="AY77" i="31" s="1"/>
  <c r="AY80" i="31" s="1"/>
  <c r="BA62" i="31" l="1"/>
  <c r="BB61" i="31" s="1"/>
  <c r="AZ63" i="31"/>
  <c r="AZ64" i="31" s="1"/>
  <c r="AZ77" i="31" s="1"/>
  <c r="AZ80" i="31" s="1"/>
  <c r="BB62" i="31" l="1"/>
  <c r="BC61" i="31" s="1"/>
  <c r="BA63" i="31"/>
  <c r="BA64" i="31" s="1"/>
  <c r="BA77" i="31" s="1"/>
  <c r="BA80" i="31" s="1"/>
  <c r="BC62" i="31" l="1"/>
  <c r="BD61" i="31" s="1"/>
  <c r="BB63" i="31"/>
  <c r="BB64" i="31" s="1"/>
  <c r="BB77" i="31" s="1"/>
  <c r="BB80" i="31" s="1"/>
  <c r="BD62" i="31" l="1"/>
  <c r="BD63" i="31" s="1"/>
  <c r="BD64" i="31" s="1"/>
  <c r="BD77" i="31" s="1"/>
  <c r="BD80" i="31" s="1"/>
  <c r="BC63" i="31"/>
  <c r="BC64" i="31" s="1"/>
  <c r="BC77" i="31" s="1"/>
  <c r="BC80" i="31" s="1"/>
  <c r="I30" i="10" l="1"/>
  <c r="I14" i="10" s="1"/>
  <c r="I24" i="10" s="1"/>
  <c r="I13" i="10"/>
  <c r="H13" i="10"/>
  <c r="J13" i="10"/>
  <c r="G13" i="10"/>
  <c r="G24" i="10" s="1"/>
  <c r="H30" i="10"/>
  <c r="H14" i="10"/>
  <c r="G30" i="10"/>
  <c r="G14" i="10"/>
  <c r="L13" i="10"/>
  <c r="J30" i="10"/>
  <c r="J14" i="10" s="1"/>
  <c r="L30" i="10"/>
  <c r="L14" i="10" s="1"/>
  <c r="L24" i="10" s="1"/>
  <c r="K30" i="10"/>
  <c r="K14" i="10" s="1"/>
  <c r="K13" i="10"/>
  <c r="K24" i="10" s="1"/>
  <c r="F30" i="10"/>
  <c r="F14" i="10" s="1"/>
  <c r="F24" i="10" s="1"/>
  <c r="F13" i="10"/>
  <c r="J24" i="10" l="1"/>
  <c r="H24" i="10"/>
  <c r="F87" i="31"/>
  <c r="F66" i="31" s="1"/>
  <c r="J87" i="31"/>
  <c r="J66" i="31" s="1"/>
  <c r="I65" i="31"/>
  <c r="H87" i="31"/>
  <c r="H66" i="31" s="1"/>
  <c r="I87" i="31"/>
  <c r="I66" i="31" s="1"/>
  <c r="H65" i="31"/>
  <c r="G65" i="31"/>
  <c r="L87" i="31"/>
  <c r="L66" i="31" s="1"/>
  <c r="J65" i="31"/>
  <c r="G87" i="31"/>
  <c r="G66" i="31" s="1"/>
  <c r="G76" i="31" s="1"/>
  <c r="G77" i="31" s="1"/>
  <c r="G80" i="31" s="1"/>
  <c r="L65" i="31"/>
  <c r="K87" i="31"/>
  <c r="K66" i="31" s="1"/>
  <c r="K65" i="31"/>
  <c r="F65" i="31"/>
  <c r="F76" i="31" l="1"/>
  <c r="F77" i="31" s="1"/>
  <c r="F80" i="31" s="1"/>
  <c r="F81" i="31" s="1"/>
  <c r="G81" i="31" s="1"/>
  <c r="H76" i="31"/>
  <c r="H77" i="31" s="1"/>
  <c r="H80" i="31" s="1"/>
  <c r="L76" i="31"/>
  <c r="L77" i="31" s="1"/>
  <c r="L80" i="31" s="1"/>
  <c r="K76" i="31"/>
  <c r="K77" i="31" s="1"/>
  <c r="K80" i="31" s="1"/>
  <c r="J76" i="31"/>
  <c r="J77" i="31" s="1"/>
  <c r="J80" i="31" s="1"/>
  <c r="I76" i="31"/>
  <c r="I77" i="31" s="1"/>
  <c r="I80" i="31" s="1"/>
  <c r="H81" i="31" l="1"/>
  <c r="I81" i="31" s="1"/>
  <c r="J81" i="31" s="1"/>
  <c r="K81" i="31" s="1"/>
  <c r="L81" i="31" s="1"/>
  <c r="M81" i="31" s="1"/>
  <c r="N81" i="31" s="1"/>
  <c r="O81" i="31" s="1"/>
  <c r="P81" i="31" s="1"/>
  <c r="Q81" i="31" s="1"/>
  <c r="R81" i="31" s="1"/>
  <c r="S81" i="31" s="1"/>
  <c r="T81" i="31" s="1"/>
  <c r="U81" i="31" s="1"/>
  <c r="V81" i="31" s="1"/>
  <c r="W81" i="31" s="1"/>
  <c r="X81" i="31" s="1"/>
  <c r="Y81" i="31" s="1"/>
  <c r="Z81" i="31" s="1"/>
  <c r="AA81" i="31" s="1"/>
  <c r="AB81" i="31" s="1"/>
  <c r="AC81" i="31" s="1"/>
  <c r="AD81" i="31" s="1"/>
  <c r="AE81" i="31" s="1"/>
  <c r="AF81" i="31" s="1"/>
  <c r="AG81" i="31" s="1"/>
  <c r="AH81" i="31" s="1"/>
  <c r="AI81" i="31" s="1"/>
  <c r="C4" i="31" l="1"/>
  <c r="G28" i="37" s="1"/>
  <c r="C5" i="31"/>
  <c r="H28" i="37" s="1"/>
  <c r="AJ81" i="31"/>
  <c r="AK81" i="31" s="1"/>
  <c r="AL81" i="31" s="1"/>
  <c r="AM81" i="31" s="1"/>
  <c r="AN81" i="31" s="1"/>
  <c r="AO81" i="31" s="1"/>
  <c r="AP81" i="31" s="1"/>
  <c r="AQ81" i="31" s="1"/>
  <c r="AR81" i="31" l="1"/>
  <c r="AS81" i="31" s="1"/>
  <c r="AT81" i="31" s="1"/>
  <c r="AU81" i="31" s="1"/>
  <c r="AV81" i="31" s="1"/>
  <c r="AW81" i="31" s="1"/>
  <c r="AX81" i="31" s="1"/>
  <c r="AY81" i="31" s="1"/>
  <c r="AZ81" i="31" s="1"/>
  <c r="BA81" i="31" s="1"/>
  <c r="BB81" i="31" s="1"/>
  <c r="BC81" i="31" s="1"/>
  <c r="BD81" i="31" s="1"/>
  <c r="C7" i="31" s="1"/>
  <c r="J28" i="37" s="1"/>
  <c r="C6" i="31"/>
  <c r="I28" i="37"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<sst xmlns="http://schemas.openxmlformats.org/spreadsheetml/2006/main" count="841" uniqueCount="368">
  <si>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</si>
  <si>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</si>
  <si>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</si>
  <si>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</si>
  <si>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</si>
  <si>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</si>
  <si>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</si>
  <si>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</si>
  <si>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</si>
  <si>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</si>
  <si>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</si>
  <si>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</si>
  <si>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</si>
  <si>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</si>
  <si>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</si>
  <si>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</si>
  <si>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</si>
  <si>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</si>
  <si>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</si>
  <si>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</si>
  <si>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</si>
  <si>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</si>
  <si>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</si>
  <si>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</si>
  <si>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</si>
  <si>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</si>
  <si>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</si>
  <si>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</si>
  <si>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</si>
  <si>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</si>
  <si>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</si>
  <si>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</si>
  <si>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</si>
  <si>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</si>
  <si>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</si>
  <si>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</si>
  <si>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</si>
  <si>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</si>
  <si>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</si>
  <si>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</si>
  <si>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</si>
  <si>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</si>
  <si>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</si>
  <si>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</si>
  <si>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</si>
  <si>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</si>
  <si>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</si>
  <si>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</si>
  <si>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</si>
  <si>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</si>
  <si>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</si>
  <si>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</si>
  <si>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</si>
  <si>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</si>
  <si>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</si>
  <si>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</si>
  <si>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</si>
  <si>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</si>
  <si>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</si>
  <si>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</si>
  <si>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</si>
  <si>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</si>
  <si>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</si>
  <si>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</si>
  <si>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</si>
  <si>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</si>
  <si>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</si>
  <si>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</si>
  <si>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</si>
  <si>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</si>
  <si>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</si>
  <si>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</si>
  <si>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</si>
  <si>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</si>
  <si>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</si>
  <si>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</si>
  <si>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</si>
  <si>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</si>
  <si>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</si>
  <si>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</si>
  <si>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</si>
  <si>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</si>
  <si>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</si>
  <si>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</si>
  <si>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</si>
  <si>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</si>
  <si>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</si>
  <si>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</si>
  <si>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</si>
  <si>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</si>
  <si>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</si>
  <si>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</si>
  <si>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</si>
  <si>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</si>
  <si>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</si>
  <si>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</si>
  <si>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</si>
  <si>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</si>
  <si>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</si>
  <si>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</si>
  <si>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</si>
  <si>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</si>
  <si>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</si>
  <si>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</si>
  <si>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</si>
  <si>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</si>
  <si>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</si>
  <si>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</si>
  <si>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</si>
  <si>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</si>
  <si>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</si>
  <si>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</si>
  <si>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</si>
  <si>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</si>
  <si>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</si>
  <si>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</si>
  <si>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</si>
  <si>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</si>
  <si>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</si>
  <si>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</si>
  <si>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</si>
  <si>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</si>
  <si>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</si>
  <si>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</si>
  <si>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</si>
  <si>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</si>
  <si>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</si>
  <si>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</si>
  <si>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</si>
  <si>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</si>
  <si>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</si>
  <si>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</si>
  <si>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</si>
  <si>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</si>
  <si>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</si>
  <si>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</si>
  <si>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</si>
  <si>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</si>
  <si>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</si>
  <si>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</si>
  <si>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</si>
  <si>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</si>
  <si>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</si>
  <si>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</si>
  <si>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</si>
  <si>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</si>
  <si>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</si>
  <si>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</si>
  <si>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</si>
  <si>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</si>
  <si>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</si>
  <si>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</si>
  <si>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</si>
  <si>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</si>
  <si>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</si>
  <si>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</si>
  <si>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</si>
  <si>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</si>
  <si>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</si>
  <si>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</si>
  <si>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</si>
  <si>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</si>
  <si>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</si>
  <si>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</si>
  <si>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</si>
  <si>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</si>
  <si>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</si>
  <si>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</si>
  <si>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</si>
  <si>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</si>
  <si>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</si>
  <si>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</si>
  <si>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</si>
  <si>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</si>
  <si>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</si>
  <si>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</si>
  <si>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</si>
  <si>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</si>
  <si>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</si>
  <si>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</si>
  <si>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</si>
  <si>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</si>
  <si>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</si>
  <si>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</si>
  <si>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</si>
  <si>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</si>
  <si>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</si>
  <si>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</si>
  <si>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</si>
  <si>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</si>
  <si>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</si>
  <si>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</si>
  <si>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</si>
  <si>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</si>
  <si>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</si>
  <si>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</si>
  <si>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</si>
  <si>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</si>
  <si>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</si>
  <si>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</si>
  <si>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</si>
  <si>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</si>
  <si>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</si>
  <si>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</si>
  <si>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</si>
  <si>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</si>
  <si>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</si>
  <si>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</si>
  <si>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</si>
  <si>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</si>
  <si>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</si>
  <si>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</si>
  <si>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</si>
  <si>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</si>
  <si>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</si>
  <si>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</si>
  <si>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</si>
  <si>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</si>
  <si>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</si>
  <si>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</si>
  <si>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</si>
  <si>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</si>
  <si>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</si>
  <si>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</si>
  <si>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</si>
  <si>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</si>
  <si>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</si>
  <si>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</si>
  <si>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</si>
  <si>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</si>
  <si>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</si>
  <si>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</si>
  <si>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</si>
  <si>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</si>
  <si>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</si>
  <si>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</si>
  <si>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</si>
  <si>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</si>
  <si>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</si>
  <si>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</si>
  <si>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</si>
  <si>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</si>
  <si>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</si>
  <si>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</si>
  <si>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</si>
  <si>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</si>
  <si>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</si>
  <si>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</si>
  <si>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</si>
  <si>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</si>
  <si>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</si>
  <si>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</si>
  <si>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</si>
  <si>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</si>
  <si>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</si>
  <si>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</si>
  <si>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</si>
  <si>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</si>
  <si>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</si>
  <si>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</si>
  <si>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</si>
  <si>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</si>
  <si>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</si>
  <si>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</si>
  <si>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</si>
  <si>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</si>
  <si>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</si>
  <si>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</si>
  <si>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</si>
  <si>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</si>
  <si>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</si>
  <si>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</si>
  <si>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</si>
  <si>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</si>
  <si>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</si>
  <si>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</si>
  <si>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</si>
  <si>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</si>
  <si>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</si>
  <si>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</si>
  <si>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</si>
  <si>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</si>
  <si>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</si>
  <si>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</si>
  <si>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</si>
  <si>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</si>
  <si>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</si>
  <si>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</si>
  <si>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</si>
  <si>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</si>
  <si>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</si>
  <si>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</si>
  <si>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</si>
  <si>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</si>
  <si>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</si>
  <si>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</si>
  <si>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</si>
  <si>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</si>
  <si>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</si>
  <si>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</si>
  <si>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</si>
  <si>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</si>
  <si>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</si>
  <si>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</si>
  <si>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</si>
  <si>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</si>
  <si>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</si>
  <si>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</si>
  <si>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</si>
  <si>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</si>
  <si>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</si>
  <si>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</si>
  <si>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</si>
  <si>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</si>
  <si>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</si>
  <si>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</si>
  <si>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</si>
  <si>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</si>
  <si>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</si>
  <si>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</si>
  <si>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</si>
  <si>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</si>
  <si>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</si>
  <si>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</si>
  <si>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</si>
  <si>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</si>
  <si>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</si>
  <si>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</si>
  <si>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</si>
  <si>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</si>
  <si>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</si>
  <si>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</si>
  <si>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</si>
  <si>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</si>
  <si>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</si>
  <si>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</si>
  <si>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</si>
  <si>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</si>
  <si>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</si>
  <si>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</si>
  <si>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</si>
  <si>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</si>
  <si>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</si>
  <si>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</si>
  <si>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</si>
  <si>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</si>
  <si>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</si>
  <si>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 xml:space="preserve">Difference in  cost </t>
  </si>
  <si>
    <t>Estimated annual savings (MWh)</t>
  </si>
  <si>
    <t xml:space="preserve">Standard unit cost </t>
  </si>
  <si>
    <t xml:space="preserve">Low loss unit cost </t>
  </si>
  <si>
    <t>Number of units installed 2015/16</t>
  </si>
  <si>
    <t>This CBA considers the cost of installation of 33kV to 11kV transformers that out perform the EU Eco Directive</t>
  </si>
  <si>
    <t>Install minimum specification transformer to meet the Eco Directive Tier 1</t>
  </si>
  <si>
    <t>Install low loss transformer to out perform the Eco Directive Tier 1</t>
  </si>
  <si>
    <t>Install 'Super low loss' transformer to out perform the Eco Directive Tier 1</t>
  </si>
  <si>
    <t>Improvements in the efficiency of the iron core and winding resistance can reduce losses and may be cost effective over the lifetime of the asset</t>
  </si>
  <si>
    <t>Low loss transformer</t>
  </si>
  <si>
    <t>Further improvements in efficieny can be achieved with advanced core materials and reducion in widing resistance, however at increased cost and an increase in physical size</t>
  </si>
  <si>
    <t xml:space="preserve">Super low loss transformer </t>
  </si>
  <si>
    <t>33kV Transformer (GM)</t>
  </si>
  <si>
    <t>The implementation of this measure is positive over the lifetime of the asset and hence we have decided to apopt</t>
  </si>
  <si>
    <t>The capital costs are not recovered over the lifetime of the asset and hence this has been rejected</t>
  </si>
  <si>
    <t xml:space="preserve">Super Low loss unit cost </t>
  </si>
  <si>
    <t>This was used as the baseline scenario and the subsequent measures were based on energy savings above this value hence this tab was left blank</t>
  </si>
  <si>
    <t>This the baseline and all other options condsidered were based on savings over and above this value - this is why this tab was left blank</t>
  </si>
  <si>
    <t xml:space="preserve">Total </t>
  </si>
  <si>
    <t>This is only for new installations and considers the total capital cost vs the lifetime cost of operating the asset over 65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</si>
</sst>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000;[Red]\-&quot;£&quot;#,##0.000000"/>
  </numFmts>
  <fonts count="37"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b/>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97">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0" fontId="0" fillId="0" borderId="0" xfId="0" applyNumberFormat="1"/>
    <xf numFmtId="3" fontId="0" fillId="0" borderId="0" xfId="0" applyNumberFormat="1"/>
    <xf numFmtId="166" fontId="0" fillId="0" borderId="0" xfId="0" applyNumberFormat="1"/>
    <xf numFmtId="8" fontId="0" fillId="0" borderId="0" xfId="0" applyNumberFormat="1"/>
    <xf numFmtId="8" fontId="36" fillId="0" borderId="0" xfId="0" applyNumberFormat="1" applyFont="1"/>
    <xf numFmtId="1" fontId="0" fillId="0" borderId="0" xfId="0" applyNumberFormat="1" applyAlignment="1"/>
    <xf numFmtId="1" fontId="0" fillId="0" borderId="0" xfId="0" applyNumberFormat="1"/>
    <xf numFmtId="175" fontId="5" fillId="0" borderId="14" xfId="0" applyNumberFormat="1" applyFont="1" applyBorder="1" applyProtection="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horizontal="lef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8"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4" fillId="0" borderId="7" xfId="0" applyFont="1" applyBorder="1" applyAlignment="1">
      <alignment horizontal="left" wrapText="1"/>
    </xf>
    <xf numFmtId="0" fontId="4" fillId="0" borderId="9" xfId="0" applyFont="1" applyBorder="1" applyAlignment="1">
      <alignment horizontal="left" wrapText="1"/>
    </xf>
    <xf numFmtId="0" fontId="4" fillId="0" borderId="12" xfId="0" applyFont="1" applyBorder="1" applyAlignment="1" applyProtection="1">
      <alignment horizontal="right"/>
    </xf>
    <xf numFmtId="0" fontId="5" fillId="9" borderId="16" xfId="0" applyFont="1" applyFill="1" applyBorder="1" applyAlignment="1" applyProtection="1">
      <alignment horizontal="center" vertical="center" textRotation="90"/>
    </xf>
    <xf numFmtId="0" fontId="5" fillId="9" borderId="23" xfId="0" applyFont="1" applyFill="1" applyBorder="1" applyAlignment="1" applyProtection="1">
      <alignment horizontal="center" vertical="center" textRotation="90"/>
    </xf>
    <xf numFmtId="0" fontId="5" fillId="9" borderId="19" xfId="0" applyFont="1" applyFill="1" applyBorder="1" applyAlignment="1" applyProtection="1">
      <alignment horizontal="center" vertical="center" textRotation="90"/>
    </xf>
    <xf numFmtId="0" fontId="5" fillId="9" borderId="22" xfId="0" applyFont="1" applyFill="1" applyBorder="1" applyAlignment="1" applyProtection="1">
      <alignment horizontal="center" vertical="center" textRotation="90" wrapText="1"/>
    </xf>
    <xf numFmtId="0" fontId="5" fillId="9" borderId="20" xfId="0" applyFont="1" applyFill="1" applyBorder="1" applyAlignment="1" applyProtection="1">
      <alignment horizontal="center" vertical="center" textRotation="90" wrapText="1"/>
    </xf>
    <xf numFmtId="0" fontId="4" fillId="0" borderId="2" xfId="0" applyFont="1" applyBorder="1" applyAlignment="1" applyProtection="1">
      <alignment vertical="center" textRotation="90"/>
    </xf>
    <xf numFmtId="0" fontId="4" fillId="0" borderId="5" xfId="0" applyFont="1" applyBorder="1" applyAlignment="1" applyProtection="1">
      <alignment vertical="center" textRotation="90"/>
    </xf>
    <xf numFmtId="0" fontId="5" fillId="9" borderId="4" xfId="0" applyFont="1" applyFill="1" applyBorder="1" applyAlignment="1" applyProtection="1">
      <alignment horizontal="center" vertical="center" textRotation="90" wrapText="1"/>
    </xf>
    <xf numFmtId="0" fontId="5" fillId="9" borderId="5" xfId="0" applyFont="1" applyFill="1" applyBorder="1" applyAlignment="1" applyProtection="1">
      <alignment horizontal="center" vertical="center" textRotation="90" wrapText="1"/>
    </xf>
    <xf numFmtId="0" fontId="5" fillId="9" borderId="2" xfId="0" applyFont="1" applyFill="1" applyBorder="1" applyAlignment="1" applyProtection="1">
      <alignment horizontal="center" vertical="center" textRotation="90" wrapText="1"/>
    </xf>
    <xf numFmtId="0" fontId="16" fillId="9" borderId="18" xfId="0" applyFont="1" applyFill="1" applyBorder="1" applyProtection="1"/>
    <xf numFmtId="0" fontId="4" fillId="9" borderId="5" xfId="0" applyFont="1" applyFill="1" applyBorder="1" applyAlignment="1" applyProtection="1">
      <alignment horizontal="center" vertical="center" textRotation="90" wrapText="1"/>
    </xf>
  </cellXfs>
  <cellStyles count="10">
    <cellStyle name="=C:\WINNT\SYSTEM32\COMMAND.COM 6" xfId="4"/>
    <cellStyle name="Comma" xfId="7" builtinId="3"/>
    <cellStyle name="Comma 2 127" xfId="9"/>
    <cellStyle name="Comma 4" xfId="5"/>
    <cellStyle name="Currency" xfId="8" builtinId="4"/>
    <cellStyle name="Hyperlink" xfId="6" builtinId="8"/>
    <cellStyle name="Normal" xfId="0" builtinId="0"/>
    <cellStyle name="Normal 20" xfId="2"/>
    <cellStyle name="Normal 3" xfId="3"/>
    <cellStyle name="Percent" xfId="1" builtinId="5"/>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30"/>
      <c r="B6" s="131" t="s">
        <v>242</v>
      </c>
      <c r="C6" s="131" t="s">
        <v>243</v>
      </c>
      <c r="D6" s="132">
        <v>41380</v>
      </c>
      <c r="E6" s="131" t="s">
        <v>315</v>
      </c>
    </row>
    <row r="7" spans="1:5" ht="21.75" customHeight="1" x14ac:dyDescent="0.25">
      <c r="B7" s="134"/>
      <c r="C7" s="134"/>
      <c r="D7" s="135">
        <v>41393</v>
      </c>
      <c r="E7" s="134" t="s">
        <v>339</v>
      </c>
    </row>
    <row r="8" spans="1:5" ht="21.75" customHeight="1" x14ac:dyDescent="0.25">
      <c r="D8" s="135">
        <v>41649</v>
      </c>
      <c r="E8" s="137" t="s">
        <v>340</v>
      </c>
    </row>
    <row r="9" spans="1:5" ht="21.75" customHeight="1" x14ac:dyDescent="0.25">
      <c r="D9" s="135">
        <v>41649</v>
      </c>
      <c r="E9" s="134" t="s">
        <v>344</v>
      </c>
    </row>
    <row r="10" spans="1:5" ht="21.75" customHeight="1" x14ac:dyDescent="0.25">
      <c r="D10" s="135">
        <v>41649</v>
      </c>
      <c r="E10" s="134" t="s">
        <v>345</v>
      </c>
    </row>
    <row r="11" spans="1:5" x14ac:dyDescent="0.25">
      <c r="B11" s="133"/>
      <c r="C11" s="133"/>
      <c r="D11" s="133"/>
      <c r="E11" s="13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366</v>
      </c>
    </row>
    <row r="5" spans="1:4" x14ac:dyDescent="0.25">
      <c r="B5" t="s">
        <v>349</v>
      </c>
      <c r="C5" s="138">
        <v>241700</v>
      </c>
      <c r="D5" s="138">
        <f>SUM(C5*$C$9)</f>
        <v>725100</v>
      </c>
    </row>
    <row r="6" spans="1:4" x14ac:dyDescent="0.25">
      <c r="B6" t="s">
        <v>363</v>
      </c>
      <c r="C6" s="138">
        <v>918000</v>
      </c>
      <c r="D6" s="138">
        <f t="shared" ref="D6:D7" si="0">SUM(C6*$C$9)</f>
        <v>2754000</v>
      </c>
    </row>
    <row r="7" spans="1:4" x14ac:dyDescent="0.25">
      <c r="B7" t="s">
        <v>347</v>
      </c>
      <c r="C7" s="138">
        <f>SUM(C6-C5)</f>
        <v>676300</v>
      </c>
      <c r="D7" s="138">
        <f t="shared" si="0"/>
        <v>2028900</v>
      </c>
    </row>
    <row r="8" spans="1:4" x14ac:dyDescent="0.25">
      <c r="B8" t="s">
        <v>348</v>
      </c>
      <c r="C8" s="139">
        <v>350</v>
      </c>
      <c r="D8">
        <f>SUM(C8*C9)</f>
        <v>1050</v>
      </c>
    </row>
    <row r="9" spans="1:4" x14ac:dyDescent="0.25">
      <c r="B9" t="s">
        <v>351</v>
      </c>
      <c r="C9" s="139">
        <v>3</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7" sqref="C7"/>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303</v>
      </c>
      <c r="C7" s="31" t="s">
        <v>338</v>
      </c>
    </row>
    <row r="8" spans="2:3" x14ac:dyDescent="0.3">
      <c r="B8" s="98" t="s">
        <v>304</v>
      </c>
      <c r="C8" s="31" t="s">
        <v>305</v>
      </c>
    </row>
    <row r="9" spans="2:3" ht="30" x14ac:dyDescent="0.3">
      <c r="B9" s="97" t="s">
        <v>225</v>
      </c>
      <c r="C9" s="31" t="s">
        <v>337</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316</v>
      </c>
      <c r="C25" s="91"/>
      <c r="D25" s="91"/>
    </row>
    <row r="26" spans="2:4" ht="32.25" customHeight="1" x14ac:dyDescent="0.3">
      <c r="B26" s="146" t="s">
        <v>223</v>
      </c>
      <c r="C26" s="146"/>
      <c r="D26" s="146"/>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showGridLines="0" tabSelected="1" zoomScale="80" zoomScaleNormal="80" workbookViewId="0">
      <pane ySplit="3" topLeftCell="A4" activePane="bottomLeft" state="frozen"/>
      <selection pane="bottomLeft" activeCell="C28" sqref="C28:F29"/>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342</v>
      </c>
      <c r="Z1" s="26" t="s">
        <v>29</v>
      </c>
    </row>
    <row r="2" spans="2:26" x14ac:dyDescent="0.3">
      <c r="B2" s="150" t="s">
        <v>352</v>
      </c>
      <c r="C2" s="151"/>
      <c r="D2" s="151"/>
      <c r="E2" s="151"/>
      <c r="F2" s="152"/>
      <c r="Z2" s="26" t="s">
        <v>79</v>
      </c>
    </row>
    <row r="3" spans="2:26" ht="24.75" customHeight="1" x14ac:dyDescent="0.3">
      <c r="B3" s="153"/>
      <c r="C3" s="154"/>
      <c r="D3" s="154"/>
      <c r="E3" s="154"/>
      <c r="F3" s="155"/>
    </row>
    <row r="4" spans="2:26" ht="18" customHeight="1" x14ac:dyDescent="0.3">
      <c r="B4" s="25" t="s">
        <v>78</v>
      </c>
      <c r="C4" s="27"/>
      <c r="D4" s="27"/>
      <c r="E4" s="27"/>
      <c r="F4" s="27"/>
    </row>
    <row r="5" spans="2:26" ht="24.75" customHeight="1" x14ac:dyDescent="0.3">
      <c r="B5" s="160" t="s">
        <v>367</v>
      </c>
      <c r="C5" s="162"/>
      <c r="D5" s="162"/>
      <c r="E5" s="162"/>
      <c r="F5" s="161"/>
    </row>
    <row r="6" spans="2:26" ht="13.5" customHeight="1" x14ac:dyDescent="0.3">
      <c r="B6" s="27"/>
      <c r="C6" s="27"/>
      <c r="D6" s="27"/>
      <c r="E6" s="27"/>
      <c r="F6" s="27"/>
    </row>
    <row r="7" spans="2:26" x14ac:dyDescent="0.3">
      <c r="B7" s="25" t="s">
        <v>48</v>
      </c>
    </row>
    <row r="8" spans="2:26" x14ac:dyDescent="0.3">
      <c r="B8" s="158" t="s">
        <v>343</v>
      </c>
      <c r="C8" s="159"/>
      <c r="D8" s="156" t="s">
        <v>30</v>
      </c>
      <c r="E8" s="156"/>
      <c r="F8" s="156"/>
    </row>
    <row r="9" spans="2:26" ht="43.5" customHeight="1" x14ac:dyDescent="0.3">
      <c r="B9" s="160" t="s">
        <v>353</v>
      </c>
      <c r="C9" s="161"/>
      <c r="D9" s="157" t="s">
        <v>364</v>
      </c>
      <c r="E9" s="157"/>
      <c r="F9" s="157"/>
    </row>
    <row r="10" spans="2:26" ht="37.5" customHeight="1" x14ac:dyDescent="0.3">
      <c r="B10" s="182" t="s">
        <v>354</v>
      </c>
      <c r="C10" s="183"/>
      <c r="D10" s="157" t="s">
        <v>356</v>
      </c>
      <c r="E10" s="157"/>
      <c r="F10" s="157"/>
    </row>
    <row r="11" spans="2:26" ht="45" customHeight="1" x14ac:dyDescent="0.3">
      <c r="B11" s="182" t="s">
        <v>355</v>
      </c>
      <c r="C11" s="183"/>
      <c r="D11" s="157" t="s">
        <v>358</v>
      </c>
      <c r="E11" s="157"/>
      <c r="F11" s="157"/>
    </row>
    <row r="12" spans="2:26" ht="22.5" customHeight="1" x14ac:dyDescent="0.3">
      <c r="B12" s="147"/>
      <c r="C12" s="148"/>
      <c r="D12" s="149"/>
      <c r="E12" s="149"/>
      <c r="F12" s="149"/>
    </row>
    <row r="13" spans="2:26" ht="22.5" customHeight="1" x14ac:dyDescent="0.3">
      <c r="B13" s="147"/>
      <c r="C13" s="148"/>
      <c r="D13" s="149"/>
      <c r="E13" s="149"/>
      <c r="F13" s="149"/>
    </row>
    <row r="14" spans="2:26" ht="22.5" customHeight="1" x14ac:dyDescent="0.3">
      <c r="B14" s="147"/>
      <c r="C14" s="148"/>
      <c r="D14" s="149"/>
      <c r="E14" s="149"/>
      <c r="F14" s="149"/>
    </row>
    <row r="15" spans="2:26" ht="22.5" customHeight="1" x14ac:dyDescent="0.3">
      <c r="B15" s="147"/>
      <c r="C15" s="148"/>
      <c r="D15" s="149"/>
      <c r="E15" s="149"/>
      <c r="F15" s="149"/>
    </row>
    <row r="16" spans="2:26" ht="22.5" customHeight="1" x14ac:dyDescent="0.3">
      <c r="B16" s="147"/>
      <c r="C16" s="148"/>
      <c r="D16" s="149"/>
      <c r="E16" s="149"/>
      <c r="F16" s="149"/>
    </row>
    <row r="17" spans="2:11" ht="22.5" customHeight="1" x14ac:dyDescent="0.3">
      <c r="B17" s="147"/>
      <c r="C17" s="148"/>
      <c r="D17" s="149"/>
      <c r="E17" s="149"/>
      <c r="F17" s="149"/>
    </row>
    <row r="18" spans="2:11" ht="22.5" customHeight="1" x14ac:dyDescent="0.3">
      <c r="B18" s="147"/>
      <c r="C18" s="148"/>
      <c r="D18" s="149"/>
      <c r="E18" s="149"/>
      <c r="F18" s="149"/>
    </row>
    <row r="19" spans="2:11" ht="22.5" customHeight="1" x14ac:dyDescent="0.3">
      <c r="B19" s="147"/>
      <c r="C19" s="148"/>
      <c r="D19" s="149"/>
      <c r="E19" s="149"/>
      <c r="F19" s="149"/>
    </row>
    <row r="20" spans="2:11" ht="22.5" customHeight="1" x14ac:dyDescent="0.3">
      <c r="B20" s="147"/>
      <c r="C20" s="148"/>
      <c r="D20" s="149"/>
      <c r="E20" s="149"/>
      <c r="F20" s="149"/>
    </row>
    <row r="21" spans="2:11" ht="22.5" customHeight="1" x14ac:dyDescent="0.3">
      <c r="B21" s="147"/>
      <c r="C21" s="148"/>
      <c r="D21" s="149"/>
      <c r="E21" s="149"/>
      <c r="F21" s="149"/>
    </row>
    <row r="22" spans="2:11" ht="22.5" customHeight="1" x14ac:dyDescent="0.3">
      <c r="B22" s="147"/>
      <c r="C22" s="148"/>
      <c r="D22" s="149"/>
      <c r="E22" s="149"/>
      <c r="F22" s="149"/>
    </row>
    <row r="23" spans="2:11" ht="22.5" customHeight="1" x14ac:dyDescent="0.3">
      <c r="B23" s="147"/>
      <c r="C23" s="148"/>
      <c r="D23" s="149"/>
      <c r="E23" s="149"/>
      <c r="F23" s="149"/>
    </row>
    <row r="24" spans="2:11" ht="12.75" customHeight="1" x14ac:dyDescent="0.3">
      <c r="B24" s="28"/>
      <c r="C24" s="28"/>
      <c r="D24" s="29"/>
      <c r="E24" s="29"/>
      <c r="F24" s="29"/>
    </row>
    <row r="25" spans="2:11" x14ac:dyDescent="0.3">
      <c r="B25" s="25" t="s">
        <v>49</v>
      </c>
    </row>
    <row r="26" spans="2:11" ht="38.25" customHeight="1" x14ac:dyDescent="0.3">
      <c r="B26" s="164" t="s">
        <v>47</v>
      </c>
      <c r="C26" s="166" t="s">
        <v>27</v>
      </c>
      <c r="D26" s="166" t="s">
        <v>28</v>
      </c>
      <c r="E26" s="166" t="s">
        <v>30</v>
      </c>
      <c r="F26" s="164" t="s">
        <v>346</v>
      </c>
      <c r="G26" s="163" t="s">
        <v>100</v>
      </c>
      <c r="H26" s="163"/>
      <c r="I26" s="163"/>
      <c r="J26" s="163"/>
      <c r="K26" s="163"/>
    </row>
    <row r="27" spans="2:11" ht="36" customHeight="1" x14ac:dyDescent="0.3">
      <c r="B27" s="165"/>
      <c r="C27" s="167"/>
      <c r="D27" s="167"/>
      <c r="E27" s="167"/>
      <c r="F27" s="165"/>
      <c r="G27" s="64" t="s">
        <v>101</v>
      </c>
      <c r="H27" s="64" t="s">
        <v>102</v>
      </c>
      <c r="I27" s="64" t="s">
        <v>103</v>
      </c>
      <c r="J27" s="64" t="s">
        <v>104</v>
      </c>
      <c r="K27" s="64" t="s">
        <v>105</v>
      </c>
    </row>
    <row r="28" spans="2:11" ht="76.5" customHeight="1" x14ac:dyDescent="0.3">
      <c r="B28" s="30">
        <v>1</v>
      </c>
      <c r="C28" s="31" t="s">
        <v>357</v>
      </c>
      <c r="D28" s="30" t="s">
        <v>29</v>
      </c>
      <c r="E28" s="31" t="s">
        <v>361</v>
      </c>
      <c r="F28" s="30" t="s">
        <v>360</v>
      </c>
      <c r="G28" s="65">
        <f>'Option 1'!$C$4</f>
        <v>0.20996443981656882</v>
      </c>
      <c r="H28" s="65">
        <f>'Option 1'!$C$5</f>
        <v>0.29215674473809855</v>
      </c>
      <c r="I28" s="65">
        <f>'Option 1'!$C$6</f>
        <v>0.34759302254408836</v>
      </c>
      <c r="J28" s="65">
        <f>'Option 1'!C7</f>
        <v>0.42571438377698984</v>
      </c>
      <c r="K28" s="66"/>
    </row>
    <row r="29" spans="2:11" ht="27.75" customHeight="1" x14ac:dyDescent="0.3">
      <c r="B29" s="30">
        <v>2</v>
      </c>
      <c r="C29" s="30" t="s">
        <v>359</v>
      </c>
      <c r="D29" s="30" t="s">
        <v>79</v>
      </c>
      <c r="E29" s="31" t="s">
        <v>362</v>
      </c>
      <c r="F29" s="30" t="s">
        <v>360</v>
      </c>
      <c r="G29" s="65">
        <f>'Option 2'!$C$4</f>
        <v>-0.73374412052582283</v>
      </c>
      <c r="H29" s="65">
        <f>'Option 2'!$C$5</f>
        <v>-0.68730724840341806</v>
      </c>
      <c r="I29" s="65">
        <f>'Option 2'!$C$6</f>
        <v>-0.66128450971517516</v>
      </c>
      <c r="J29" s="65">
        <f>'Option 2'!C7</f>
        <v>-0.55151068701204187</v>
      </c>
      <c r="K29" s="66"/>
    </row>
    <row r="30" spans="2:11" ht="27.75" customHeight="1" x14ac:dyDescent="0.3">
      <c r="B30" s="30">
        <v>3</v>
      </c>
      <c r="C30" s="30"/>
      <c r="D30" s="30"/>
      <c r="E30" s="31"/>
      <c r="F30" s="30"/>
      <c r="G30" s="65"/>
      <c r="H30" s="65"/>
      <c r="I30" s="65"/>
      <c r="J30" s="65"/>
      <c r="K30" s="30"/>
    </row>
    <row r="31" spans="2:11" ht="27.75" customHeight="1" x14ac:dyDescent="0.3">
      <c r="B31" s="30">
        <v>4</v>
      </c>
      <c r="C31" s="30"/>
      <c r="D31" s="30"/>
      <c r="E31" s="31"/>
      <c r="F31" s="30"/>
      <c r="G31" s="65"/>
      <c r="H31" s="65"/>
      <c r="I31" s="65"/>
      <c r="J31" s="65"/>
      <c r="K31" s="30"/>
    </row>
    <row r="32" spans="2:11" ht="27.75" customHeight="1" x14ac:dyDescent="0.3">
      <c r="B32" s="30">
        <v>5</v>
      </c>
      <c r="C32" s="30"/>
      <c r="D32" s="30"/>
      <c r="E32" s="31"/>
      <c r="F32" s="30"/>
      <c r="G32" s="65"/>
      <c r="H32" s="65"/>
      <c r="I32" s="65"/>
      <c r="J32" s="65"/>
      <c r="K32" s="30"/>
    </row>
    <row r="37" spans="2:2" x14ac:dyDescent="0.3">
      <c r="B37" s="2" t="s">
        <v>106</v>
      </c>
    </row>
  </sheetData>
  <mergeCells count="40">
    <mergeCell ref="G26:K26"/>
    <mergeCell ref="B22:C22"/>
    <mergeCell ref="D22:F22"/>
    <mergeCell ref="B23:C23"/>
    <mergeCell ref="D23:F23"/>
    <mergeCell ref="B26:B27"/>
    <mergeCell ref="C26:C27"/>
    <mergeCell ref="D26:D27"/>
    <mergeCell ref="E26:E27"/>
    <mergeCell ref="F26:F27"/>
    <mergeCell ref="B19:C19"/>
    <mergeCell ref="D19:F19"/>
    <mergeCell ref="B20:C20"/>
    <mergeCell ref="D20:F20"/>
    <mergeCell ref="B21:C21"/>
    <mergeCell ref="D21:F21"/>
    <mergeCell ref="B16:C16"/>
    <mergeCell ref="D16:F16"/>
    <mergeCell ref="B17:C17"/>
    <mergeCell ref="D17:F17"/>
    <mergeCell ref="B18:C18"/>
    <mergeCell ref="D18:F18"/>
    <mergeCell ref="B13:C13"/>
    <mergeCell ref="D13:F13"/>
    <mergeCell ref="B14:C14"/>
    <mergeCell ref="D14:F14"/>
    <mergeCell ref="B15:C15"/>
    <mergeCell ref="D15:F15"/>
    <mergeCell ref="B10:C10"/>
    <mergeCell ref="D10:F10"/>
    <mergeCell ref="B11:C11"/>
    <mergeCell ref="D11:F11"/>
    <mergeCell ref="B12:C12"/>
    <mergeCell ref="D12:F12"/>
    <mergeCell ref="B2:F3"/>
    <mergeCell ref="B5:F5"/>
    <mergeCell ref="B8:C8"/>
    <mergeCell ref="D8:F8"/>
    <mergeCell ref="B9:C9"/>
    <mergeCell ref="D9:F9"/>
  </mergeCells>
  <conditionalFormatting sqref="B28:D28 F28:F29">
    <cfRule type="expression" dxfId="10" priority="11">
      <formula>$D28="adopted"</formula>
    </cfRule>
  </conditionalFormatting>
  <conditionalFormatting sqref="B30:F32 B29:E29">
    <cfRule type="expression" dxfId="9" priority="10">
      <formula>$D29="adopted"</formula>
    </cfRule>
  </conditionalFormatting>
  <conditionalFormatting sqref="D29:D32">
    <cfRule type="expression" dxfId="8" priority="9">
      <formula>$D29="adopted"</formula>
    </cfRule>
  </conditionalFormatting>
  <conditionalFormatting sqref="G28:K29">
    <cfRule type="expression" dxfId="7" priority="8">
      <formula>$D28="adopted"</formula>
    </cfRule>
  </conditionalFormatting>
  <conditionalFormatting sqref="G30:K32">
    <cfRule type="expression" dxfId="6" priority="7">
      <formula>$D30="adopted"</formula>
    </cfRule>
  </conditionalFormatting>
  <conditionalFormatting sqref="G30:J32">
    <cfRule type="expression" dxfId="5" priority="6">
      <formula>$D30="adopted"</formula>
    </cfRule>
  </conditionalFormatting>
  <conditionalFormatting sqref="G30:J30">
    <cfRule type="expression" dxfId="4" priority="5">
      <formula>$D30="adopted"</formula>
    </cfRule>
  </conditionalFormatting>
  <conditionalFormatting sqref="G31:J31">
    <cfRule type="expression" dxfId="3" priority="4">
      <formula>$D31="adopted"</formula>
    </cfRule>
  </conditionalFormatting>
  <conditionalFormatting sqref="G32:J32">
    <cfRule type="expression" dxfId="2" priority="3">
      <formula>$D32="adopted"</formula>
    </cfRule>
  </conditionalFormatting>
  <conditionalFormatting sqref="G30:J32">
    <cfRule type="expression" dxfId="1" priority="2">
      <formula>$D30="adopted"</formula>
    </cfRule>
  </conditionalFormatting>
  <conditionalFormatting sqref="E28">
    <cfRule type="expression" dxfId="0" priority="1">
      <formula>$D28="adopted"</formula>
    </cfRule>
  </conditionalFormatting>
  <dataValidations count="1">
    <dataValidation type="list" allowBlank="1" showInputMessage="1" showErrorMessage="1" sqref="D28:D32">
      <formula1>$Z$1:$Z$2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C4" sqref="C4"/>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4.2799999999999998E-2</v>
      </c>
      <c r="D3" s="109" t="s">
        <v>295</v>
      </c>
      <c r="E3" s="21"/>
      <c r="F3" s="77"/>
      <c r="G3" s="127" t="s">
        <v>309</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313</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314</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310</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311</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312</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68" t="s">
        <v>73</v>
      </c>
      <c r="C13" s="169"/>
      <c r="D13" s="126" t="s">
        <v>328</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0"/>
      <c r="C14" s="171"/>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2" t="s">
        <v>329</v>
      </c>
      <c r="C15" s="42" t="s">
        <v>322</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2"/>
      <c r="C16" s="42" t="s">
        <v>323</v>
      </c>
      <c r="D16" s="125">
        <v>1.3004251926654264</v>
      </c>
      <c r="E16" s="83"/>
      <c r="F16" s="71" t="s">
        <v>155</v>
      </c>
      <c r="G16" s="39"/>
      <c r="H16" s="39"/>
      <c r="I16" s="76" t="s">
        <v>330</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2"/>
      <c r="C17" s="42" t="s">
        <v>324</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2"/>
      <c r="C18" s="42" t="s">
        <v>325</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2"/>
      <c r="C19" s="42" t="s">
        <v>326</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2"/>
      <c r="C20" s="42" t="s">
        <v>327</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2"/>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2"/>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2"/>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2"/>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317</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7"/>
  <sheetViews>
    <sheetView zoomScale="80" zoomScaleNormal="80" zoomScaleSheetLayoutView="75" workbookViewId="0">
      <pane xSplit="2" ySplit="6" topLeftCell="C7" activePane="bottomRight" state="frozen"/>
      <selection activeCell="E44" sqref="E44"/>
      <selection pane="topRight" activeCell="E44" sqref="E44"/>
      <selection pane="bottomLeft" activeCell="E44" sqref="E44"/>
      <selection pane="bottomRight" activeCell="E8" sqref="E8"/>
    </sheetView>
  </sheetViews>
  <sheetFormatPr defaultRowHeight="15" x14ac:dyDescent="0.3"/>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302</v>
      </c>
      <c r="D1" s="3"/>
      <c r="E1" s="3"/>
      <c r="F1" s="3"/>
      <c r="G1" s="3"/>
      <c r="H1" s="3"/>
      <c r="I1" s="3"/>
      <c r="J1" s="3"/>
      <c r="K1" s="3"/>
      <c r="AQ1" s="22"/>
      <c r="AR1" s="22"/>
      <c r="AS1" s="22"/>
      <c r="AT1" s="22"/>
      <c r="AU1" s="22"/>
      <c r="AV1" s="22"/>
      <c r="AW1" s="22"/>
      <c r="AX1" s="22"/>
      <c r="AY1" s="22"/>
      <c r="AZ1" s="22"/>
      <c r="BA1" s="22"/>
      <c r="BB1" s="22"/>
      <c r="BC1" s="22"/>
      <c r="BD1" s="22"/>
    </row>
    <row r="2" spans="1:56" x14ac:dyDescent="0.3">
      <c r="AQ2" s="22"/>
      <c r="AR2" s="22"/>
      <c r="AS2" s="22"/>
      <c r="AT2" s="22"/>
      <c r="AU2" s="22"/>
      <c r="AV2" s="22"/>
      <c r="AW2" s="22"/>
      <c r="AX2" s="22"/>
      <c r="AY2" s="22"/>
      <c r="AZ2" s="22"/>
      <c r="BA2" s="22"/>
      <c r="BB2" s="22"/>
      <c r="BC2" s="22"/>
      <c r="BD2" s="22"/>
    </row>
    <row r="3" spans="1:56" x14ac:dyDescent="0.3">
      <c r="B3" s="9"/>
      <c r="C3" s="9"/>
      <c r="D3" s="9"/>
      <c r="E3" s="9"/>
      <c r="F3" s="9"/>
      <c r="G3" s="9"/>
      <c r="AQ3" s="22"/>
      <c r="AR3" s="22"/>
      <c r="AS3" s="22"/>
      <c r="AT3" s="22"/>
      <c r="AU3" s="22"/>
      <c r="AV3" s="22"/>
      <c r="AW3" s="22"/>
      <c r="AX3" s="22"/>
      <c r="AY3" s="22"/>
      <c r="AZ3" s="22"/>
      <c r="BA3" s="22"/>
      <c r="BB3" s="22"/>
      <c r="BC3" s="22"/>
      <c r="BD3" s="22"/>
    </row>
    <row r="4" spans="1:56" x14ac:dyDescent="0.3">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x14ac:dyDescent="0.3">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x14ac:dyDescent="0.3">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x14ac:dyDescent="0.3">
      <c r="A7" s="177" t="s">
        <v>11</v>
      </c>
      <c r="B7" s="61" t="s">
        <v>174</v>
      </c>
      <c r="C7" s="60"/>
      <c r="D7" s="61" t="s">
        <v>39</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x14ac:dyDescent="0.3">
      <c r="A8" s="178"/>
      <c r="B8" s="61" t="s">
        <v>159</v>
      </c>
      <c r="C8" s="60"/>
      <c r="D8" s="61" t="s">
        <v>39</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x14ac:dyDescent="0.3">
      <c r="A9" s="178"/>
      <c r="B9" s="61" t="s">
        <v>196</v>
      </c>
      <c r="C9" s="60"/>
      <c r="D9" s="61" t="s">
        <v>39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x14ac:dyDescent="0.3">
      <c r="A10" s="178"/>
      <c r="B10" s="61" t="s">
        <v>196</v>
      </c>
      <c r="C10" s="60"/>
      <c r="D10" s="61" t="s">
        <v>39</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x14ac:dyDescent="0.3">
      <c r="A11" s="178"/>
      <c r="B11" s="61" t="s">
        <v>196</v>
      </c>
      <c r="C11" s="60"/>
      <c r="D11" s="61"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5.75" thickBot="1" x14ac:dyDescent="0.35">
      <c r="A12" s="179"/>
      <c r="B12" s="123" t="s">
        <v>195</v>
      </c>
      <c r="C12" s="58"/>
      <c r="D12" s="124" t="s">
        <v>39</v>
      </c>
      <c r="E12" s="59">
        <f>SUM(E7:E11)</f>
        <v>0</v>
      </c>
      <c r="F12" s="59">
        <f t="shared" ref="F12:AW12" si="0">SUM(F7:F11)</f>
        <v>0</v>
      </c>
      <c r="G12" s="59">
        <f t="shared" si="0"/>
        <v>0</v>
      </c>
      <c r="H12" s="59">
        <f t="shared" si="0"/>
        <v>0</v>
      </c>
      <c r="I12" s="59">
        <f t="shared" si="0"/>
        <v>0</v>
      </c>
      <c r="J12" s="59">
        <f t="shared" si="0"/>
        <v>0</v>
      </c>
      <c r="K12" s="59">
        <f t="shared" si="0"/>
        <v>0</v>
      </c>
      <c r="L12" s="59">
        <f t="shared" si="0"/>
        <v>0</v>
      </c>
      <c r="M12" s="59">
        <f t="shared" si="0"/>
        <v>0</v>
      </c>
      <c r="N12" s="59">
        <f t="shared" si="0"/>
        <v>0</v>
      </c>
      <c r="O12" s="59">
        <f t="shared" si="0"/>
        <v>0</v>
      </c>
      <c r="P12" s="59">
        <f t="shared" si="0"/>
        <v>0</v>
      </c>
      <c r="Q12" s="59">
        <f t="shared" si="0"/>
        <v>0</v>
      </c>
      <c r="R12" s="59">
        <f t="shared" si="0"/>
        <v>0</v>
      </c>
      <c r="S12" s="59">
        <f t="shared" si="0"/>
        <v>0</v>
      </c>
      <c r="T12" s="59">
        <f t="shared" si="0"/>
        <v>0</v>
      </c>
      <c r="U12" s="59">
        <f t="shared" si="0"/>
        <v>0</v>
      </c>
      <c r="V12" s="59">
        <f t="shared" si="0"/>
        <v>0</v>
      </c>
      <c r="W12" s="59">
        <f t="shared" si="0"/>
        <v>0</v>
      </c>
      <c r="X12" s="59">
        <f t="shared" si="0"/>
        <v>0</v>
      </c>
      <c r="Y12" s="59">
        <f t="shared" si="0"/>
        <v>0</v>
      </c>
      <c r="Z12" s="59">
        <f t="shared" si="0"/>
        <v>0</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9">
        <f t="shared" si="0"/>
        <v>0</v>
      </c>
      <c r="AX12" s="61"/>
      <c r="AY12" s="61"/>
      <c r="AZ12" s="61"/>
      <c r="BA12" s="61"/>
      <c r="BB12" s="61"/>
      <c r="BC12" s="61"/>
      <c r="BD12" s="61"/>
    </row>
    <row r="13" spans="1:56" ht="12.75" customHeight="1" x14ac:dyDescent="0.3">
      <c r="A13" s="173" t="s">
        <v>307</v>
      </c>
      <c r="B13" s="9" t="s">
        <v>35</v>
      </c>
      <c r="D13" s="4" t="s">
        <v>39</v>
      </c>
      <c r="E13" s="35">
        <f>'Fixed data'!$G$6*E29/1000000</f>
        <v>0</v>
      </c>
      <c r="F13" s="35">
        <f>'Fixed data'!$G$6*F29/1000000</f>
        <v>0</v>
      </c>
      <c r="G13" s="35">
        <f>'Fixed data'!$G$6*G29/1000000</f>
        <v>0</v>
      </c>
      <c r="H13" s="35">
        <f>'Fixed data'!$G$6*H29/1000000</f>
        <v>0</v>
      </c>
      <c r="I13" s="35">
        <f>'Fixed data'!$G$6*I29/1000000</f>
        <v>0</v>
      </c>
      <c r="J13" s="35">
        <f>'Fixed data'!$G$6*J29/1000000</f>
        <v>0</v>
      </c>
      <c r="K13" s="35">
        <f>'Fixed data'!$G$6*K29/1000000</f>
        <v>0</v>
      </c>
      <c r="L13" s="35">
        <f>'Fixed data'!$G$6*L29/1000000</f>
        <v>0</v>
      </c>
      <c r="M13" s="35">
        <f>'Fixed data'!$G$6*M29/1000000</f>
        <v>0</v>
      </c>
      <c r="N13" s="35">
        <f>'Fixed data'!$G$6*N29/1000000</f>
        <v>0</v>
      </c>
      <c r="O13" s="35">
        <f>'Fixed data'!$G$6*O29/1000000</f>
        <v>0</v>
      </c>
      <c r="P13" s="35">
        <f>'Fixed data'!$G$6*P29/1000000</f>
        <v>0</v>
      </c>
      <c r="Q13" s="35">
        <f>'Fixed data'!$G$6*Q29/1000000</f>
        <v>0</v>
      </c>
      <c r="R13" s="35">
        <f>'Fixed data'!$G$6*R29/1000000</f>
        <v>0</v>
      </c>
      <c r="S13" s="35">
        <f>'Fixed data'!$G$6*S29/1000000</f>
        <v>0</v>
      </c>
      <c r="T13" s="35">
        <f>'Fixed data'!$G$6*T29/1000000</f>
        <v>0</v>
      </c>
      <c r="U13" s="35">
        <f>'Fixed data'!$G$6*U29/1000000</f>
        <v>0</v>
      </c>
      <c r="V13" s="35">
        <f>'Fixed data'!$G$6*V29/1000000</f>
        <v>0</v>
      </c>
      <c r="W13" s="35">
        <f>'Fixed data'!$G$6*W29/1000000</f>
        <v>0</v>
      </c>
      <c r="X13" s="35">
        <f>'Fixed data'!$G$6*X29/1000000</f>
        <v>0</v>
      </c>
      <c r="Y13" s="35">
        <f>'Fixed data'!$G$6*Y29/1000000</f>
        <v>0</v>
      </c>
      <c r="Z13" s="35">
        <f>'Fixed data'!$G$6*Z29/1000000</f>
        <v>0</v>
      </c>
      <c r="AA13" s="35">
        <f>'Fixed data'!$G$6*AA29/1000000</f>
        <v>0</v>
      </c>
      <c r="AB13" s="35">
        <f>'Fixed data'!$G$6*AB29/1000000</f>
        <v>0</v>
      </c>
      <c r="AC13" s="35">
        <f>'Fixed data'!$G$6*AC29/1000000</f>
        <v>0</v>
      </c>
      <c r="AD13" s="35">
        <f>'Fixed data'!$G$6*AD29/1000000</f>
        <v>0</v>
      </c>
      <c r="AE13" s="35">
        <f>'Fixed data'!$G$6*AE29/1000000</f>
        <v>0</v>
      </c>
      <c r="AF13" s="35">
        <f>'Fixed data'!$G$6*AF29/1000000</f>
        <v>0</v>
      </c>
      <c r="AG13" s="35">
        <f>'Fixed data'!$G$6*AG29/1000000</f>
        <v>0</v>
      </c>
      <c r="AH13" s="35">
        <f>'Fixed data'!$G$6*AH29/1000000</f>
        <v>0</v>
      </c>
      <c r="AI13" s="35">
        <f>'Fixed data'!$G$6*AI29/1000000</f>
        <v>0</v>
      </c>
      <c r="AJ13" s="35">
        <f>'Fixed data'!$G$6*AJ29/1000000</f>
        <v>0</v>
      </c>
      <c r="AK13" s="35">
        <f>'Fixed data'!$G$6*AK29/1000000</f>
        <v>0</v>
      </c>
      <c r="AL13" s="35">
        <f>'Fixed data'!$G$6*AL29/1000000</f>
        <v>0</v>
      </c>
      <c r="AM13" s="35">
        <f>'Fixed data'!$G$6*AM29/1000000</f>
        <v>0</v>
      </c>
      <c r="AN13" s="35">
        <f>'Fixed data'!$G$6*AN29/1000000</f>
        <v>0</v>
      </c>
      <c r="AO13" s="35">
        <f>'Fixed data'!$G$6*AO29/1000000</f>
        <v>0</v>
      </c>
      <c r="AP13" s="35">
        <f>'Fixed data'!$G$6*AP29/1000000</f>
        <v>0</v>
      </c>
      <c r="AQ13" s="35">
        <f>'Fixed data'!$G$6*AQ29/1000000</f>
        <v>0</v>
      </c>
      <c r="AR13" s="35">
        <f>'Fixed data'!$G$6*AR29/1000000</f>
        <v>0</v>
      </c>
      <c r="AS13" s="35">
        <f>'Fixed data'!$G$6*AS29/1000000</f>
        <v>0</v>
      </c>
      <c r="AT13" s="35">
        <f>'Fixed data'!$G$6*AT29/1000000</f>
        <v>0</v>
      </c>
      <c r="AU13" s="35">
        <f>'Fixed data'!$G$6*AU29/1000000</f>
        <v>0</v>
      </c>
      <c r="AV13" s="35">
        <f>'Fixed data'!$G$6*AV29/1000000</f>
        <v>0</v>
      </c>
      <c r="AW13" s="35">
        <f>'Fixed data'!$G$6*AW29/1000000</f>
        <v>0</v>
      </c>
      <c r="AX13" s="35">
        <f>'Fixed data'!$G$6*AX29/1000000</f>
        <v>0</v>
      </c>
      <c r="AY13" s="35">
        <f>'Fixed data'!$G$6*AY29/1000000</f>
        <v>0</v>
      </c>
      <c r="AZ13" s="35">
        <f>'Fixed data'!$G$6*AZ29/1000000</f>
        <v>0</v>
      </c>
      <c r="BA13" s="35">
        <f>'Fixed data'!$G$6*BA29/1000000</f>
        <v>0</v>
      </c>
      <c r="BB13" s="35">
        <f>'Fixed data'!$G$6*BB29/1000000</f>
        <v>0</v>
      </c>
      <c r="BC13" s="35">
        <f>'Fixed data'!$G$6*BC29/1000000</f>
        <v>0</v>
      </c>
      <c r="BD13" s="35">
        <f>'Fixed data'!$G$6*BD29/1000000</f>
        <v>0</v>
      </c>
    </row>
    <row r="14" spans="1:56" ht="15" customHeight="1" x14ac:dyDescent="0.3">
      <c r="A14" s="174"/>
      <c r="B14" s="9" t="s">
        <v>200</v>
      </c>
      <c r="D14" s="4" t="s">
        <v>39</v>
      </c>
      <c r="E14" s="35">
        <f>E30*'Fixed data'!H$5/1000000</f>
        <v>0</v>
      </c>
      <c r="F14" s="35">
        <f>F30*'Fixed data'!I$5/1000000</f>
        <v>0</v>
      </c>
      <c r="G14" s="35">
        <f>G30*'Fixed data'!J$5/1000000</f>
        <v>0</v>
      </c>
      <c r="H14" s="35">
        <f>H30*'Fixed data'!K$5/1000000</f>
        <v>0</v>
      </c>
      <c r="I14" s="35">
        <f>I30*'Fixed data'!L$5/1000000</f>
        <v>0</v>
      </c>
      <c r="J14" s="35">
        <f>J30*'Fixed data'!M$5/1000000</f>
        <v>0</v>
      </c>
      <c r="K14" s="35">
        <f>K30*'Fixed data'!N$5/1000000</f>
        <v>0</v>
      </c>
      <c r="L14" s="35">
        <f>L30*'Fixed data'!O$5/1000000</f>
        <v>0</v>
      </c>
      <c r="M14" s="35">
        <f>M30*'Fixed data'!P$5/1000000</f>
        <v>0</v>
      </c>
      <c r="N14" s="35">
        <f>N30*'Fixed data'!Q$5/1000000</f>
        <v>0</v>
      </c>
      <c r="O14" s="35">
        <f>O30*'Fixed data'!R$5/1000000</f>
        <v>0</v>
      </c>
      <c r="P14" s="35">
        <f>P30*'Fixed data'!S$5/1000000</f>
        <v>0</v>
      </c>
      <c r="Q14" s="35">
        <f>Q30*'Fixed data'!T$5/1000000</f>
        <v>0</v>
      </c>
      <c r="R14" s="35">
        <f>R30*'Fixed data'!U$5/1000000</f>
        <v>0</v>
      </c>
      <c r="S14" s="35">
        <f>S30*'Fixed data'!V$5/1000000</f>
        <v>0</v>
      </c>
      <c r="T14" s="35">
        <f>T30*'Fixed data'!W$5/1000000</f>
        <v>0</v>
      </c>
      <c r="U14" s="35">
        <f>U30*'Fixed data'!X$5/1000000</f>
        <v>0</v>
      </c>
      <c r="V14" s="35">
        <f>V30*'Fixed data'!Y$5/1000000</f>
        <v>0</v>
      </c>
      <c r="W14" s="35">
        <f>W30*'Fixed data'!Z$5/1000000</f>
        <v>0</v>
      </c>
      <c r="X14" s="35">
        <f>X30*'Fixed data'!AA$5/1000000</f>
        <v>0</v>
      </c>
      <c r="Y14" s="35">
        <f>Y30*'Fixed data'!AB$5/1000000</f>
        <v>0</v>
      </c>
      <c r="Z14" s="35">
        <f>Z30*'Fixed data'!AC$5/1000000</f>
        <v>0</v>
      </c>
      <c r="AA14" s="35">
        <f>AA30*'Fixed data'!AD$5/1000000</f>
        <v>0</v>
      </c>
      <c r="AB14" s="35">
        <f>AB30*'Fixed data'!AE$5/1000000</f>
        <v>0</v>
      </c>
      <c r="AC14" s="35">
        <f>AC30*'Fixed data'!AF$5/1000000</f>
        <v>0</v>
      </c>
      <c r="AD14" s="35">
        <f>AD30*'Fixed data'!AG$5/1000000</f>
        <v>0</v>
      </c>
      <c r="AE14" s="35">
        <f>AE30*'Fixed data'!AH$5/1000000</f>
        <v>0</v>
      </c>
      <c r="AF14" s="35">
        <f>AF30*'Fixed data'!AI$5/1000000</f>
        <v>0</v>
      </c>
      <c r="AG14" s="35">
        <f>AG30*'Fixed data'!AJ$5/1000000</f>
        <v>0</v>
      </c>
      <c r="AH14" s="35">
        <f>AH30*'Fixed data'!AK$5/1000000</f>
        <v>0</v>
      </c>
      <c r="AI14" s="35">
        <f>AI30*'Fixed data'!AL$5/1000000</f>
        <v>0</v>
      </c>
      <c r="AJ14" s="35">
        <f>AJ30*'Fixed data'!AM$5/1000000</f>
        <v>0</v>
      </c>
      <c r="AK14" s="35">
        <f>AK30*'Fixed data'!AN$5/1000000</f>
        <v>0</v>
      </c>
      <c r="AL14" s="35">
        <f>AL30*'Fixed data'!AO$5/1000000</f>
        <v>0</v>
      </c>
      <c r="AM14" s="35">
        <f>AM30*'Fixed data'!AP$5/1000000</f>
        <v>0</v>
      </c>
      <c r="AN14" s="35">
        <f>AN30*'Fixed data'!AQ$5/1000000</f>
        <v>0</v>
      </c>
      <c r="AO14" s="35">
        <f>AO30*'Fixed data'!AR$5/1000000</f>
        <v>0</v>
      </c>
      <c r="AP14" s="35">
        <f>AP30*'Fixed data'!AS$5/1000000</f>
        <v>0</v>
      </c>
      <c r="AQ14" s="35">
        <f>AQ30*'Fixed data'!AT$5/1000000</f>
        <v>0</v>
      </c>
      <c r="AR14" s="35">
        <f>AR30*'Fixed data'!AU$5/1000000</f>
        <v>0</v>
      </c>
      <c r="AS14" s="35">
        <f>AS30*'Fixed data'!AV$5/1000000</f>
        <v>0</v>
      </c>
      <c r="AT14" s="35">
        <f>AT30*'Fixed data'!AW$5/1000000</f>
        <v>0</v>
      </c>
      <c r="AU14" s="35">
        <f>AU30*'Fixed data'!AX$5/1000000</f>
        <v>0</v>
      </c>
      <c r="AV14" s="35">
        <f>AV30*'Fixed data'!AY$5/1000000</f>
        <v>0</v>
      </c>
      <c r="AW14" s="35">
        <f>AW30*'Fixed data'!AZ$5/1000000</f>
        <v>0</v>
      </c>
      <c r="AX14" s="35">
        <f>AX30*'Fixed data'!BA$5/1000000</f>
        <v>0</v>
      </c>
      <c r="AY14" s="35">
        <f>AY30*'Fixed data'!BB$5/1000000</f>
        <v>0</v>
      </c>
      <c r="AZ14" s="35">
        <f>AZ30*'Fixed data'!BC$5/1000000</f>
        <v>0</v>
      </c>
      <c r="BA14" s="35">
        <f>BA30*'Fixed data'!BD$5/1000000</f>
        <v>0</v>
      </c>
      <c r="BB14" s="35">
        <f>BB30*'Fixed data'!BE$5/1000000</f>
        <v>0</v>
      </c>
      <c r="BC14" s="35">
        <f>BC30*'Fixed data'!BF$5/1000000</f>
        <v>0</v>
      </c>
      <c r="BD14" s="35">
        <f>BD30*'Fixed data'!BG$5/1000000</f>
        <v>0</v>
      </c>
    </row>
    <row r="15" spans="1:56" ht="15" customHeight="1" x14ac:dyDescent="0.3">
      <c r="A15" s="174"/>
      <c r="B15" s="9" t="s">
        <v>296</v>
      </c>
      <c r="C15" s="11"/>
      <c r="D15" s="11" t="s">
        <v>39</v>
      </c>
      <c r="E15" s="82">
        <f>'Fixed data'!$G$7*E$31/1000000</f>
        <v>0</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x14ac:dyDescent="0.3">
      <c r="A16" s="174"/>
      <c r="B16" s="9" t="s">
        <v>297</v>
      </c>
      <c r="C16" s="9"/>
      <c r="D16" s="9" t="s">
        <v>39</v>
      </c>
      <c r="E16" s="82">
        <f>'Fixed data'!$G$8*E32/1000000</f>
        <v>0</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x14ac:dyDescent="0.3">
      <c r="A17" s="174"/>
      <c r="B17" s="4" t="s">
        <v>201</v>
      </c>
      <c r="D17" s="9" t="s">
        <v>39</v>
      </c>
      <c r="E17" s="35">
        <f>E33*'Fixed data'!H$5/1000000</f>
        <v>0</v>
      </c>
      <c r="F17" s="35">
        <f>F33*'Fixed data'!I$5/1000000</f>
        <v>0</v>
      </c>
      <c r="G17" s="35">
        <f>G33*'Fixed data'!J$5/1000000</f>
        <v>0</v>
      </c>
      <c r="H17" s="35">
        <f>H33*'Fixed data'!K$5/1000000</f>
        <v>0</v>
      </c>
      <c r="I17" s="35">
        <f>I33*'Fixed data'!L$5/1000000</f>
        <v>0</v>
      </c>
      <c r="J17" s="35">
        <f>J33*'Fixed data'!M$5/1000000</f>
        <v>0</v>
      </c>
      <c r="K17" s="35">
        <f>K33*'Fixed data'!N$5/1000000</f>
        <v>0</v>
      </c>
      <c r="L17" s="35">
        <f>L33*'Fixed data'!O$5/1000000</f>
        <v>0</v>
      </c>
      <c r="M17" s="35">
        <f>M33*'Fixed data'!P$5/1000000</f>
        <v>0</v>
      </c>
      <c r="N17" s="35">
        <f>N33*'Fixed data'!Q$5/1000000</f>
        <v>0</v>
      </c>
      <c r="O17" s="35">
        <f>O33*'Fixed data'!R$5/1000000</f>
        <v>0</v>
      </c>
      <c r="P17" s="35">
        <f>P33*'Fixed data'!S$5/1000000</f>
        <v>0</v>
      </c>
      <c r="Q17" s="35">
        <f>Q33*'Fixed data'!T$5/1000000</f>
        <v>0</v>
      </c>
      <c r="R17" s="35">
        <f>R33*'Fixed data'!U$5/1000000</f>
        <v>0</v>
      </c>
      <c r="S17" s="35">
        <f>S33*'Fixed data'!V$5/1000000</f>
        <v>0</v>
      </c>
      <c r="T17" s="35">
        <f>T33*'Fixed data'!W$5/1000000</f>
        <v>0</v>
      </c>
      <c r="U17" s="35">
        <f>U33*'Fixed data'!X$5/1000000</f>
        <v>0</v>
      </c>
      <c r="V17" s="35">
        <f>V33*'Fixed data'!Y$5/1000000</f>
        <v>0</v>
      </c>
      <c r="W17" s="35">
        <f>W33*'Fixed data'!Z$5/1000000</f>
        <v>0</v>
      </c>
      <c r="X17" s="35">
        <f>X33*'Fixed data'!AA$5/1000000</f>
        <v>0</v>
      </c>
      <c r="Y17" s="35">
        <f>Y33*'Fixed data'!AB$5/1000000</f>
        <v>0</v>
      </c>
      <c r="Z17" s="35">
        <f>Z33*'Fixed data'!AC$5/1000000</f>
        <v>0</v>
      </c>
      <c r="AA17" s="35">
        <f>AA33*'Fixed data'!AD$5/1000000</f>
        <v>0</v>
      </c>
      <c r="AB17" s="35">
        <f>AB33*'Fixed data'!AE$5/1000000</f>
        <v>0</v>
      </c>
      <c r="AC17" s="35">
        <f>AC33*'Fixed data'!AF$5/1000000</f>
        <v>0</v>
      </c>
      <c r="AD17" s="35">
        <f>AD33*'Fixed data'!AG$5/1000000</f>
        <v>0</v>
      </c>
      <c r="AE17" s="35">
        <f>AE33*'Fixed data'!AH$5/1000000</f>
        <v>0</v>
      </c>
      <c r="AF17" s="35">
        <f>AF33*'Fixed data'!AI$5/1000000</f>
        <v>0</v>
      </c>
      <c r="AG17" s="35">
        <f>AG33*'Fixed data'!AJ$5/1000000</f>
        <v>0</v>
      </c>
      <c r="AH17" s="35">
        <f>AH33*'Fixed data'!AK$5/1000000</f>
        <v>0</v>
      </c>
      <c r="AI17" s="35">
        <f>AI33*'Fixed data'!AL$5/1000000</f>
        <v>0</v>
      </c>
      <c r="AJ17" s="35">
        <f>AJ33*'Fixed data'!AM$5/1000000</f>
        <v>0</v>
      </c>
      <c r="AK17" s="35">
        <f>AK33*'Fixed data'!AN$5/1000000</f>
        <v>0</v>
      </c>
      <c r="AL17" s="35">
        <f>AL33*'Fixed data'!AO$5/1000000</f>
        <v>0</v>
      </c>
      <c r="AM17" s="35">
        <f>AM33*'Fixed data'!AP$5/1000000</f>
        <v>0</v>
      </c>
      <c r="AN17" s="35">
        <f>AN33*'Fixed data'!AQ$5/1000000</f>
        <v>0</v>
      </c>
      <c r="AO17" s="35">
        <f>AO33*'Fixed data'!AR$5/1000000</f>
        <v>0</v>
      </c>
      <c r="AP17" s="35">
        <f>AP33*'Fixed data'!AS$5/1000000</f>
        <v>0</v>
      </c>
      <c r="AQ17" s="35">
        <f>AQ33*'Fixed data'!AT$5/1000000</f>
        <v>0</v>
      </c>
      <c r="AR17" s="35">
        <f>AR33*'Fixed data'!AU$5/1000000</f>
        <v>0</v>
      </c>
      <c r="AS17" s="35">
        <f>AS33*'Fixed data'!AV$5/1000000</f>
        <v>0</v>
      </c>
      <c r="AT17" s="35">
        <f>AT33*'Fixed data'!AW$5/1000000</f>
        <v>0</v>
      </c>
      <c r="AU17" s="35">
        <f>AU33*'Fixed data'!AX$5/1000000</f>
        <v>0</v>
      </c>
      <c r="AV17" s="35">
        <f>AV33*'Fixed data'!AY$5/1000000</f>
        <v>0</v>
      </c>
      <c r="AW17" s="35">
        <f>AW33*'Fixed data'!AZ$5/1000000</f>
        <v>0</v>
      </c>
      <c r="AX17" s="35">
        <f>AX33*'Fixed data'!BA$5/1000000</f>
        <v>0</v>
      </c>
      <c r="AY17" s="35">
        <f>AY33*'Fixed data'!BB$5/1000000</f>
        <v>0</v>
      </c>
      <c r="AZ17" s="35">
        <f>AZ33*'Fixed data'!BC$5/1000000</f>
        <v>0</v>
      </c>
      <c r="BA17" s="35">
        <f>BA33*'Fixed data'!BD$5/1000000</f>
        <v>0</v>
      </c>
      <c r="BB17" s="35">
        <f>BB33*'Fixed data'!BE$5/1000000</f>
        <v>0</v>
      </c>
      <c r="BC17" s="35">
        <f>BC33*'Fixed data'!BF$5/1000000</f>
        <v>0</v>
      </c>
      <c r="BD17" s="35">
        <f>BD33*'Fixed data'!BG$5/1000000</f>
        <v>0</v>
      </c>
    </row>
    <row r="18" spans="1:56" ht="15" customHeight="1" x14ac:dyDescent="0.3">
      <c r="A18" s="174"/>
      <c r="B18" s="9" t="s">
        <v>68</v>
      </c>
      <c r="C18" s="9"/>
      <c r="D18" s="4" t="s">
        <v>39</v>
      </c>
      <c r="E18" s="35">
        <f>E34*'Fixed data'!$G$9</f>
        <v>0</v>
      </c>
      <c r="F18" s="35">
        <f>F34*'Fixed data'!$G$9</f>
        <v>0</v>
      </c>
      <c r="G18" s="35">
        <f>G34*'Fixed data'!$G$9</f>
        <v>0</v>
      </c>
      <c r="H18" s="35">
        <f>H34*'Fixed data'!$G$9</f>
        <v>0</v>
      </c>
      <c r="I18" s="35">
        <f>I34*'Fixed data'!$G$9</f>
        <v>0</v>
      </c>
      <c r="J18" s="35">
        <f>J34*'Fixed data'!$G$9</f>
        <v>0</v>
      </c>
      <c r="K18" s="35">
        <f>K34*'Fixed data'!$G$9</f>
        <v>0</v>
      </c>
      <c r="L18" s="35">
        <f>L34*'Fixed data'!$G$9</f>
        <v>0</v>
      </c>
      <c r="M18" s="35">
        <f>M34*'Fixed data'!$G$9</f>
        <v>0</v>
      </c>
      <c r="N18" s="35">
        <f>N34*'Fixed data'!$G$9</f>
        <v>0</v>
      </c>
      <c r="O18" s="35">
        <f>O34*'Fixed data'!$G$9</f>
        <v>0</v>
      </c>
      <c r="P18" s="35">
        <f>P34*'Fixed data'!$G$9</f>
        <v>0</v>
      </c>
      <c r="Q18" s="35">
        <f>Q34*'Fixed data'!$G$9</f>
        <v>0</v>
      </c>
      <c r="R18" s="35">
        <f>R34*'Fixed data'!$G$9</f>
        <v>0</v>
      </c>
      <c r="S18" s="35">
        <f>S34*'Fixed data'!$G$9</f>
        <v>0</v>
      </c>
      <c r="T18" s="35">
        <f>T34*'Fixed data'!$G$9</f>
        <v>0</v>
      </c>
      <c r="U18" s="35">
        <f>U34*'Fixed data'!$G$9</f>
        <v>0</v>
      </c>
      <c r="V18" s="35">
        <f>V34*'Fixed data'!$G$9</f>
        <v>0</v>
      </c>
      <c r="W18" s="35">
        <f>W34*'Fixed data'!$G$9</f>
        <v>0</v>
      </c>
      <c r="X18" s="35">
        <f>X34*'Fixed data'!$G$9</f>
        <v>0</v>
      </c>
      <c r="Y18" s="35">
        <f>Y34*'Fixed data'!$G$9</f>
        <v>0</v>
      </c>
      <c r="Z18" s="35">
        <f>Z34*'Fixed data'!$G$9</f>
        <v>0</v>
      </c>
      <c r="AA18" s="35">
        <f>AA34*'Fixed data'!$G$9</f>
        <v>0</v>
      </c>
      <c r="AB18" s="35">
        <f>AB34*'Fixed data'!$G$9</f>
        <v>0</v>
      </c>
      <c r="AC18" s="35">
        <f>AC34*'Fixed data'!$G$9</f>
        <v>0</v>
      </c>
      <c r="AD18" s="35">
        <f>AD34*'Fixed data'!$G$9</f>
        <v>0</v>
      </c>
      <c r="AE18" s="35">
        <f>AE34*'Fixed data'!$G$9</f>
        <v>0</v>
      </c>
      <c r="AF18" s="35">
        <f>AF34*'Fixed data'!$G$9</f>
        <v>0</v>
      </c>
      <c r="AG18" s="35">
        <f>AG34*'Fixed data'!$G$9</f>
        <v>0</v>
      </c>
      <c r="AH18" s="35">
        <f>AH34*'Fixed data'!$G$9</f>
        <v>0</v>
      </c>
      <c r="AI18" s="35">
        <f>AI34*'Fixed data'!$G$9</f>
        <v>0</v>
      </c>
      <c r="AJ18" s="35">
        <f>AJ34*'Fixed data'!$G$9</f>
        <v>0</v>
      </c>
      <c r="AK18" s="35">
        <f>AK34*'Fixed data'!$G$9</f>
        <v>0</v>
      </c>
      <c r="AL18" s="35">
        <f>AL34*'Fixed data'!$G$9</f>
        <v>0</v>
      </c>
      <c r="AM18" s="35">
        <f>AM34*'Fixed data'!$G$9</f>
        <v>0</v>
      </c>
      <c r="AN18" s="35">
        <f>AN34*'Fixed data'!$G$9</f>
        <v>0</v>
      </c>
      <c r="AO18" s="35">
        <f>AO34*'Fixed data'!$G$9</f>
        <v>0</v>
      </c>
      <c r="AP18" s="35">
        <f>AP34*'Fixed data'!$G$9</f>
        <v>0</v>
      </c>
      <c r="AQ18" s="35">
        <f>AQ34*'Fixed data'!$G$9</f>
        <v>0</v>
      </c>
      <c r="AR18" s="35">
        <f>AR34*'Fixed data'!$G$9</f>
        <v>0</v>
      </c>
      <c r="AS18" s="35">
        <f>AS34*'Fixed data'!$G$9</f>
        <v>0</v>
      </c>
      <c r="AT18" s="35">
        <f>AT34*'Fixed data'!$G$9</f>
        <v>0</v>
      </c>
      <c r="AU18" s="35">
        <f>AU34*'Fixed data'!$G$9</f>
        <v>0</v>
      </c>
      <c r="AV18" s="35">
        <f>AV34*'Fixed data'!$G$9</f>
        <v>0</v>
      </c>
      <c r="AW18" s="35">
        <f>AW34*'Fixed data'!$G$9</f>
        <v>0</v>
      </c>
      <c r="AX18" s="35">
        <f>AX34*'Fixed data'!$G$9</f>
        <v>0</v>
      </c>
      <c r="AY18" s="35">
        <f>AY34*'Fixed data'!$G$9</f>
        <v>0</v>
      </c>
      <c r="AZ18" s="35">
        <f>AZ34*'Fixed data'!$G$9</f>
        <v>0</v>
      </c>
      <c r="BA18" s="35">
        <f>BA34*'Fixed data'!$G$9</f>
        <v>0</v>
      </c>
      <c r="BB18" s="35">
        <f>BB34*'Fixed data'!$G$9</f>
        <v>0</v>
      </c>
      <c r="BC18" s="35">
        <f>BC34*'Fixed data'!$G$9</f>
        <v>0</v>
      </c>
      <c r="BD18" s="35">
        <f>BD34*'Fixed data'!$G$9</f>
        <v>0</v>
      </c>
    </row>
    <row r="19" spans="1:56" ht="15" customHeight="1" x14ac:dyDescent="0.3">
      <c r="A19" s="174"/>
      <c r="B19" s="9" t="s">
        <v>69</v>
      </c>
      <c r="C19" s="9"/>
      <c r="D19" s="4" t="s">
        <v>39</v>
      </c>
      <c r="E19" s="35">
        <f>E35*'Fixed data'!$G$10</f>
        <v>0</v>
      </c>
      <c r="F19" s="35">
        <f>F35*'Fixed data'!$G$10</f>
        <v>0</v>
      </c>
      <c r="G19" s="35">
        <f>G35*'Fixed data'!$G$10</f>
        <v>0</v>
      </c>
      <c r="H19" s="35">
        <f>H35*'Fixed data'!$G$10</f>
        <v>0</v>
      </c>
      <c r="I19" s="35">
        <f>I35*'Fixed data'!$G$10</f>
        <v>0</v>
      </c>
      <c r="J19" s="35">
        <f>J35*'Fixed data'!$G$10</f>
        <v>0</v>
      </c>
      <c r="K19" s="35">
        <f>K35*'Fixed data'!$G$10</f>
        <v>0</v>
      </c>
      <c r="L19" s="35">
        <f>L35*'Fixed data'!$G$10</f>
        <v>0</v>
      </c>
      <c r="M19" s="35">
        <f>M35*'Fixed data'!$G$10</f>
        <v>0</v>
      </c>
      <c r="N19" s="35">
        <f>N35*'Fixed data'!$G$10</f>
        <v>0</v>
      </c>
      <c r="O19" s="35">
        <f>O35*'Fixed data'!$G$10</f>
        <v>0</v>
      </c>
      <c r="P19" s="35">
        <f>P35*'Fixed data'!$G$10</f>
        <v>0</v>
      </c>
      <c r="Q19" s="35">
        <f>Q35*'Fixed data'!$G$10</f>
        <v>0</v>
      </c>
      <c r="R19" s="35">
        <f>R35*'Fixed data'!$G$10</f>
        <v>0</v>
      </c>
      <c r="S19" s="35">
        <f>S35*'Fixed data'!$G$10</f>
        <v>0</v>
      </c>
      <c r="T19" s="35">
        <f>T35*'Fixed data'!$G$10</f>
        <v>0</v>
      </c>
      <c r="U19" s="35">
        <f>U35*'Fixed data'!$G$10</f>
        <v>0</v>
      </c>
      <c r="V19" s="35">
        <f>V35*'Fixed data'!$G$10</f>
        <v>0</v>
      </c>
      <c r="W19" s="35">
        <f>W35*'Fixed data'!$G$10</f>
        <v>0</v>
      </c>
      <c r="X19" s="35">
        <f>X35*'Fixed data'!$G$10</f>
        <v>0</v>
      </c>
      <c r="Y19" s="35">
        <f>Y35*'Fixed data'!$G$10</f>
        <v>0</v>
      </c>
      <c r="Z19" s="35">
        <f>Z35*'Fixed data'!$G$10</f>
        <v>0</v>
      </c>
      <c r="AA19" s="35">
        <f>AA35*'Fixed data'!$G$10</f>
        <v>0</v>
      </c>
      <c r="AB19" s="35">
        <f>AB35*'Fixed data'!$G$10</f>
        <v>0</v>
      </c>
      <c r="AC19" s="35">
        <f>AC35*'Fixed data'!$G$10</f>
        <v>0</v>
      </c>
      <c r="AD19" s="35">
        <f>AD35*'Fixed data'!$G$10</f>
        <v>0</v>
      </c>
      <c r="AE19" s="35">
        <f>AE35*'Fixed data'!$G$10</f>
        <v>0</v>
      </c>
      <c r="AF19" s="35">
        <f>AF35*'Fixed data'!$G$10</f>
        <v>0</v>
      </c>
      <c r="AG19" s="35">
        <f>AG35*'Fixed data'!$G$10</f>
        <v>0</v>
      </c>
      <c r="AH19" s="35">
        <f>AH35*'Fixed data'!$G$10</f>
        <v>0</v>
      </c>
      <c r="AI19" s="35">
        <f>AI35*'Fixed data'!$G$10</f>
        <v>0</v>
      </c>
      <c r="AJ19" s="35">
        <f>AJ35*'Fixed data'!$G$10</f>
        <v>0</v>
      </c>
      <c r="AK19" s="35">
        <f>AK35*'Fixed data'!$G$10</f>
        <v>0</v>
      </c>
      <c r="AL19" s="35">
        <f>AL35*'Fixed data'!$G$10</f>
        <v>0</v>
      </c>
      <c r="AM19" s="35">
        <f>AM35*'Fixed data'!$G$10</f>
        <v>0</v>
      </c>
      <c r="AN19" s="35">
        <f>AN35*'Fixed data'!$G$10</f>
        <v>0</v>
      </c>
      <c r="AO19" s="35">
        <f>AO35*'Fixed data'!$G$10</f>
        <v>0</v>
      </c>
      <c r="AP19" s="35">
        <f>AP35*'Fixed data'!$G$10</f>
        <v>0</v>
      </c>
      <c r="AQ19" s="35">
        <f>AQ35*'Fixed data'!$G$10</f>
        <v>0</v>
      </c>
      <c r="AR19" s="35">
        <f>AR35*'Fixed data'!$G$10</f>
        <v>0</v>
      </c>
      <c r="AS19" s="35">
        <f>AS35*'Fixed data'!$G$10</f>
        <v>0</v>
      </c>
      <c r="AT19" s="35">
        <f>AT35*'Fixed data'!$G$10</f>
        <v>0</v>
      </c>
      <c r="AU19" s="35">
        <f>AU35*'Fixed data'!$G$10</f>
        <v>0</v>
      </c>
      <c r="AV19" s="35">
        <f>AV35*'Fixed data'!$G$10</f>
        <v>0</v>
      </c>
      <c r="AW19" s="35">
        <f>AW35*'Fixed data'!$G$10</f>
        <v>0</v>
      </c>
      <c r="AX19" s="35">
        <f>AX35*'Fixed data'!$G$10</f>
        <v>0</v>
      </c>
      <c r="AY19" s="35">
        <f>AY35*'Fixed data'!$G$10</f>
        <v>0</v>
      </c>
      <c r="AZ19" s="35">
        <f>AZ35*'Fixed data'!$G$10</f>
        <v>0</v>
      </c>
      <c r="BA19" s="35">
        <f>BA35*'Fixed data'!$G$10</f>
        <v>0</v>
      </c>
      <c r="BB19" s="35">
        <f>BB35*'Fixed data'!$G$10</f>
        <v>0</v>
      </c>
      <c r="BC19" s="35">
        <f>BC35*'Fixed data'!$G$10</f>
        <v>0</v>
      </c>
      <c r="BD19" s="35">
        <f>BD35*'Fixed data'!$G$10</f>
        <v>0</v>
      </c>
    </row>
    <row r="20" spans="1:56" ht="15" customHeight="1" x14ac:dyDescent="0.3">
      <c r="A20" s="174"/>
      <c r="B20" s="4" t="s">
        <v>82</v>
      </c>
      <c r="D20" s="9" t="s">
        <v>39</v>
      </c>
      <c r="E20" s="35">
        <f>'Fixed data'!$G$11*E36/1000000</f>
        <v>0</v>
      </c>
      <c r="F20" s="35">
        <f>'Fixed data'!$G$11*F36/1000000</f>
        <v>0</v>
      </c>
      <c r="G20" s="35">
        <f>'Fixed data'!$G$11*G36/1000000</f>
        <v>0</v>
      </c>
      <c r="H20" s="35">
        <f>'Fixed data'!$G$11*H36/1000000</f>
        <v>0</v>
      </c>
      <c r="I20" s="35">
        <f>'Fixed data'!$G$11*I36/1000000</f>
        <v>0</v>
      </c>
      <c r="J20" s="35">
        <f>'Fixed data'!$G$11*J36/1000000</f>
        <v>0</v>
      </c>
      <c r="K20" s="35">
        <f>'Fixed data'!$G$11*K36/1000000</f>
        <v>0</v>
      </c>
      <c r="L20" s="35">
        <f>'Fixed data'!$G$11*L36/1000000</f>
        <v>0</v>
      </c>
      <c r="M20" s="35">
        <f>'Fixed data'!$G$11*M36/1000000</f>
        <v>0</v>
      </c>
      <c r="N20" s="35">
        <f>'Fixed data'!$G$11*N36/1000000</f>
        <v>0</v>
      </c>
      <c r="O20" s="35">
        <f>'Fixed data'!$G$11*O36/1000000</f>
        <v>0</v>
      </c>
      <c r="P20" s="35">
        <f>'Fixed data'!$G$11*P36/1000000</f>
        <v>0</v>
      </c>
      <c r="Q20" s="35">
        <f>'Fixed data'!$G$11*Q36/1000000</f>
        <v>0</v>
      </c>
      <c r="R20" s="35">
        <f>'Fixed data'!$G$11*R36/1000000</f>
        <v>0</v>
      </c>
      <c r="S20" s="35">
        <f>'Fixed data'!$G$11*S36/1000000</f>
        <v>0</v>
      </c>
      <c r="T20" s="35">
        <f>'Fixed data'!$G$11*T36/1000000</f>
        <v>0</v>
      </c>
      <c r="U20" s="35">
        <f>'Fixed data'!$G$11*U36/1000000</f>
        <v>0</v>
      </c>
      <c r="V20" s="35">
        <f>'Fixed data'!$G$11*V36/1000000</f>
        <v>0</v>
      </c>
      <c r="W20" s="35">
        <f>'Fixed data'!$G$11*W36/1000000</f>
        <v>0</v>
      </c>
      <c r="X20" s="35">
        <f>'Fixed data'!$G$11*X36/1000000</f>
        <v>0</v>
      </c>
      <c r="Y20" s="35">
        <f>'Fixed data'!$G$11*Y36/1000000</f>
        <v>0</v>
      </c>
      <c r="Z20" s="35">
        <f>'Fixed data'!$G$11*Z36/1000000</f>
        <v>0</v>
      </c>
      <c r="AA20" s="35">
        <f>'Fixed data'!$G$11*AA36/1000000</f>
        <v>0</v>
      </c>
      <c r="AB20" s="35">
        <f>'Fixed data'!$G$11*AB36/1000000</f>
        <v>0</v>
      </c>
      <c r="AC20" s="35">
        <f>'Fixed data'!$G$11*AC36/1000000</f>
        <v>0</v>
      </c>
      <c r="AD20" s="35">
        <f>'Fixed data'!$G$11*AD36/1000000</f>
        <v>0</v>
      </c>
      <c r="AE20" s="35">
        <f>'Fixed data'!$G$11*AE36/1000000</f>
        <v>0</v>
      </c>
      <c r="AF20" s="35">
        <f>'Fixed data'!$G$11*AF36/1000000</f>
        <v>0</v>
      </c>
      <c r="AG20" s="35">
        <f>'Fixed data'!$G$11*AG36/1000000</f>
        <v>0</v>
      </c>
      <c r="AH20" s="35">
        <f>'Fixed data'!$G$11*AH36/1000000</f>
        <v>0</v>
      </c>
      <c r="AI20" s="35">
        <f>'Fixed data'!$G$11*AI36/1000000</f>
        <v>0</v>
      </c>
      <c r="AJ20" s="35">
        <f>'Fixed data'!$G$11*AJ36/1000000</f>
        <v>0</v>
      </c>
      <c r="AK20" s="35">
        <f>'Fixed data'!$G$11*AK36/1000000</f>
        <v>0</v>
      </c>
      <c r="AL20" s="35">
        <f>'Fixed data'!$G$11*AL36/1000000</f>
        <v>0</v>
      </c>
      <c r="AM20" s="35">
        <f>'Fixed data'!$G$11*AM36/1000000</f>
        <v>0</v>
      </c>
      <c r="AN20" s="35">
        <f>'Fixed data'!$G$11*AN36/1000000</f>
        <v>0</v>
      </c>
      <c r="AO20" s="35">
        <f>'Fixed data'!$G$11*AO36/1000000</f>
        <v>0</v>
      </c>
      <c r="AP20" s="35">
        <f>'Fixed data'!$G$11*AP36/1000000</f>
        <v>0</v>
      </c>
      <c r="AQ20" s="35">
        <f>'Fixed data'!$G$11*AQ36/1000000</f>
        <v>0</v>
      </c>
      <c r="AR20" s="35">
        <f>'Fixed data'!$G$11*AR36/1000000</f>
        <v>0</v>
      </c>
      <c r="AS20" s="35">
        <f>'Fixed data'!$G$11*AS36/1000000</f>
        <v>0</v>
      </c>
      <c r="AT20" s="35">
        <f>'Fixed data'!$G$11*AT36/1000000</f>
        <v>0</v>
      </c>
      <c r="AU20" s="35">
        <f>'Fixed data'!$G$11*AU36/1000000</f>
        <v>0</v>
      </c>
      <c r="AV20" s="35">
        <f>'Fixed data'!$G$11*AV36/1000000</f>
        <v>0</v>
      </c>
      <c r="AW20" s="35">
        <f>'Fixed data'!$G$11*AW36/1000000</f>
        <v>0</v>
      </c>
      <c r="AX20" s="35">
        <f>'Fixed data'!$G$11*AX36/1000000</f>
        <v>0</v>
      </c>
      <c r="AY20" s="35">
        <f>'Fixed data'!$G$11*AY36/1000000</f>
        <v>0</v>
      </c>
      <c r="AZ20" s="35">
        <f>'Fixed data'!$G$11*AZ36/1000000</f>
        <v>0</v>
      </c>
      <c r="BA20" s="35">
        <f>'Fixed data'!$G$11*BA36/1000000</f>
        <v>0</v>
      </c>
      <c r="BB20" s="35">
        <f>'Fixed data'!$G$11*BB36/1000000</f>
        <v>0</v>
      </c>
      <c r="BC20" s="35">
        <f>'Fixed data'!$G$11*BC36/1000000</f>
        <v>0</v>
      </c>
      <c r="BD20" s="35">
        <f>'Fixed data'!$G$11*BD36/1000000</f>
        <v>0</v>
      </c>
    </row>
    <row r="21" spans="1:56" ht="15" customHeight="1" x14ac:dyDescent="0.3">
      <c r="A21" s="174"/>
      <c r="B21" s="9" t="s">
        <v>36</v>
      </c>
      <c r="C21" s="9"/>
      <c r="D21" s="9" t="s">
        <v>39</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row>
    <row r="22" spans="1:56" ht="15" customHeight="1" x14ac:dyDescent="0.3">
      <c r="A22" s="174"/>
      <c r="B22" s="9" t="s">
        <v>37</v>
      </c>
      <c r="C22" s="9"/>
      <c r="D22" s="9" t="s">
        <v>39</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row>
    <row r="23" spans="1:56" ht="15" customHeight="1" x14ac:dyDescent="0.3">
      <c r="A23" s="174"/>
      <c r="B23" s="9" t="s">
        <v>209</v>
      </c>
      <c r="C23" s="9"/>
      <c r="D23" s="9" t="s">
        <v>39</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row>
    <row r="24" spans="1:56" ht="15.75" customHeight="1" thickBot="1" x14ac:dyDescent="0.35">
      <c r="A24" s="175"/>
      <c r="B24" s="13" t="s">
        <v>99</v>
      </c>
      <c r="C24" s="13"/>
      <c r="D24" s="13" t="s">
        <v>39</v>
      </c>
      <c r="E24" s="53">
        <f>SUM(E13:E23)</f>
        <v>0</v>
      </c>
      <c r="F24" s="53">
        <f t="shared" ref="F24:BD24" si="1">SUM(F13:F23)</f>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3">
        <f t="shared" si="1"/>
        <v>0</v>
      </c>
    </row>
    <row r="25" spans="1:56" x14ac:dyDescent="0.3">
      <c r="A25" s="75"/>
      <c r="B25" s="14"/>
    </row>
    <row r="26" spans="1:56" x14ac:dyDescent="0.3">
      <c r="A26" s="75"/>
    </row>
    <row r="27" spans="1:56" x14ac:dyDescent="0.3">
      <c r="A27" s="115"/>
      <c r="B27" s="122" t="s">
        <v>215</v>
      </c>
      <c r="C27" s="116"/>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x14ac:dyDescent="0.3">
      <c r="A28" s="118"/>
      <c r="B28" s="119"/>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12.75" customHeight="1" x14ac:dyDescent="0.3">
      <c r="A29" s="176" t="s">
        <v>306</v>
      </c>
      <c r="B29" s="4" t="s">
        <v>210</v>
      </c>
      <c r="D29" s="4" t="s">
        <v>86</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x14ac:dyDescent="0.3">
      <c r="A30" s="176"/>
      <c r="B30" s="4" t="s">
        <v>211</v>
      </c>
      <c r="D30" s="4" t="s">
        <v>88</v>
      </c>
      <c r="E30" s="35">
        <f>E29*'Fixed data'!H$12</f>
        <v>0</v>
      </c>
      <c r="F30" s="35">
        <f>F29*'Fixed data'!I$12</f>
        <v>0</v>
      </c>
      <c r="G30" s="35">
        <f>G29*'Fixed data'!J$12</f>
        <v>0</v>
      </c>
      <c r="H30" s="35">
        <f>H29*'Fixed data'!K$12</f>
        <v>0</v>
      </c>
      <c r="I30" s="35">
        <f>I29*'Fixed data'!L$12</f>
        <v>0</v>
      </c>
      <c r="J30" s="35">
        <f>J29*'Fixed data'!M$12</f>
        <v>0</v>
      </c>
      <c r="K30" s="35">
        <f>K29*'Fixed data'!N$12</f>
        <v>0</v>
      </c>
      <c r="L30" s="35">
        <f>L29*'Fixed data'!O$12</f>
        <v>0</v>
      </c>
      <c r="M30" s="35">
        <f>M29*'Fixed data'!P$12</f>
        <v>0</v>
      </c>
      <c r="N30" s="35">
        <f>N29*'Fixed data'!Q$12</f>
        <v>0</v>
      </c>
      <c r="O30" s="35">
        <f>O29*'Fixed data'!R$12</f>
        <v>0</v>
      </c>
      <c r="P30" s="35">
        <f>P29*'Fixed data'!S$12</f>
        <v>0</v>
      </c>
      <c r="Q30" s="35">
        <f>Q29*'Fixed data'!T$12</f>
        <v>0</v>
      </c>
      <c r="R30" s="35">
        <f>R29*'Fixed data'!U$12</f>
        <v>0</v>
      </c>
      <c r="S30" s="35">
        <f>S29*'Fixed data'!V$12</f>
        <v>0</v>
      </c>
      <c r="T30" s="35">
        <f>T29*'Fixed data'!W$12</f>
        <v>0</v>
      </c>
      <c r="U30" s="35">
        <f>U29*'Fixed data'!X$12</f>
        <v>0</v>
      </c>
      <c r="V30" s="35">
        <f>V29*'Fixed data'!Y$12</f>
        <v>0</v>
      </c>
      <c r="W30" s="35">
        <f>W29*'Fixed data'!Z$12</f>
        <v>0</v>
      </c>
      <c r="X30" s="35">
        <f>X29*'Fixed data'!AA$12</f>
        <v>0</v>
      </c>
      <c r="Y30" s="35">
        <f>Y29*'Fixed data'!AB$12</f>
        <v>0</v>
      </c>
      <c r="Z30" s="35">
        <f>Z29*'Fixed data'!AC$12</f>
        <v>0</v>
      </c>
      <c r="AA30" s="35">
        <f>AA29*'Fixed data'!AD$12</f>
        <v>0</v>
      </c>
      <c r="AB30" s="35">
        <f>AB29*'Fixed data'!AE$12</f>
        <v>0</v>
      </c>
      <c r="AC30" s="35">
        <f>AC29*'Fixed data'!AF$12</f>
        <v>0</v>
      </c>
      <c r="AD30" s="35">
        <f>AD29*'Fixed data'!AG$12</f>
        <v>0</v>
      </c>
      <c r="AE30" s="35">
        <f>AE29*'Fixed data'!AH$12</f>
        <v>0</v>
      </c>
      <c r="AF30" s="35">
        <f>AF29*'Fixed data'!AI$12</f>
        <v>0</v>
      </c>
      <c r="AG30" s="35">
        <f>AG29*'Fixed data'!AJ$12</f>
        <v>0</v>
      </c>
      <c r="AH30" s="35">
        <f>AH29*'Fixed data'!AK$12</f>
        <v>0</v>
      </c>
      <c r="AI30" s="35">
        <f>AI29*'Fixed data'!AL$12</f>
        <v>0</v>
      </c>
      <c r="AJ30" s="35">
        <f>AJ29*'Fixed data'!AM$12</f>
        <v>0</v>
      </c>
      <c r="AK30" s="35">
        <f>AK29*'Fixed data'!AN$12</f>
        <v>0</v>
      </c>
      <c r="AL30" s="35">
        <f>AL29*'Fixed data'!AO$12</f>
        <v>0</v>
      </c>
      <c r="AM30" s="35">
        <f>AM29*'Fixed data'!AP$12</f>
        <v>0</v>
      </c>
      <c r="AN30" s="35">
        <f>AN29*'Fixed data'!AQ$12</f>
        <v>0</v>
      </c>
      <c r="AO30" s="35">
        <f>AO29*'Fixed data'!AR$12</f>
        <v>0</v>
      </c>
      <c r="AP30" s="35">
        <f>AP29*'Fixed data'!AS$12</f>
        <v>0</v>
      </c>
      <c r="AQ30" s="35">
        <f>AQ29*'Fixed data'!AT$12</f>
        <v>0</v>
      </c>
      <c r="AR30" s="35">
        <f>AR29*'Fixed data'!AU$12</f>
        <v>0</v>
      </c>
      <c r="AS30" s="35">
        <f>AS29*'Fixed data'!AV$12</f>
        <v>0</v>
      </c>
      <c r="AT30" s="35">
        <f>AT29*'Fixed data'!AW$12</f>
        <v>0</v>
      </c>
      <c r="AU30" s="35">
        <f>AU29*'Fixed data'!AX$12</f>
        <v>0</v>
      </c>
      <c r="AV30" s="35">
        <f>AV29*'Fixed data'!AY$12</f>
        <v>0</v>
      </c>
      <c r="AW30" s="35">
        <f>AW29*'Fixed data'!AZ$12</f>
        <v>0</v>
      </c>
      <c r="AX30" s="35">
        <f>AX29*'Fixed data'!BA$12</f>
        <v>0</v>
      </c>
      <c r="AY30" s="35">
        <f>AY29*'Fixed data'!BB$12</f>
        <v>0</v>
      </c>
      <c r="AZ30" s="35">
        <f>AZ29*'Fixed data'!BC$12</f>
        <v>0</v>
      </c>
      <c r="BA30" s="35">
        <f>BA29*'Fixed data'!BD$12</f>
        <v>0</v>
      </c>
      <c r="BB30" s="35">
        <f>BB29*'Fixed data'!BE$12</f>
        <v>0</v>
      </c>
      <c r="BC30" s="35">
        <f>BC29*'Fixed data'!BF$12</f>
        <v>0</v>
      </c>
      <c r="BD30" s="35">
        <f>BD29*'Fixed data'!BG$12</f>
        <v>0</v>
      </c>
    </row>
    <row r="31" spans="1:56" ht="12.75" customHeight="1" x14ac:dyDescent="0.3">
      <c r="A31" s="176"/>
      <c r="B31" s="4" t="s">
        <v>212</v>
      </c>
      <c r="D31" s="4" t="s">
        <v>207</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x14ac:dyDescent="0.3">
      <c r="A32" s="176"/>
      <c r="B32" s="4" t="s">
        <v>213</v>
      </c>
      <c r="D32" s="4" t="s">
        <v>87</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ht="16.5" x14ac:dyDescent="0.3">
      <c r="A33" s="176"/>
      <c r="B33" s="4" t="s">
        <v>331</v>
      </c>
      <c r="D33" s="4" t="s">
        <v>88</v>
      </c>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ht="16.5" x14ac:dyDescent="0.3">
      <c r="A34" s="176"/>
      <c r="B34" s="4" t="s">
        <v>332</v>
      </c>
      <c r="D34" s="4" t="s">
        <v>41</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6.5" x14ac:dyDescent="0.3">
      <c r="A35" s="176"/>
      <c r="B35" s="4" t="s">
        <v>333</v>
      </c>
      <c r="D35" s="4" t="s">
        <v>41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x14ac:dyDescent="0.3">
      <c r="A36" s="176"/>
      <c r="B36" s="4" t="s">
        <v>214</v>
      </c>
      <c r="D36" s="4" t="s">
        <v>89</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x14ac:dyDescent="0.3">
      <c r="C37" s="37"/>
    </row>
    <row r="38" spans="1:56" ht="16.5" x14ac:dyDescent="0.3">
      <c r="A38" s="86"/>
      <c r="C38" s="37"/>
    </row>
    <row r="39" spans="1:56" ht="16.5" x14ac:dyDescent="0.3">
      <c r="A39" s="86">
        <v>1</v>
      </c>
      <c r="B39" s="4" t="s">
        <v>334</v>
      </c>
    </row>
    <row r="40" spans="1:56" x14ac:dyDescent="0.3">
      <c r="B40" s="128" t="s">
        <v>153</v>
      </c>
    </row>
    <row r="41" spans="1:56" x14ac:dyDescent="0.3">
      <c r="B41" s="4" t="s">
        <v>318</v>
      </c>
    </row>
    <row r="42" spans="1:56" x14ac:dyDescent="0.3">
      <c r="B42" s="4" t="s">
        <v>335</v>
      </c>
    </row>
    <row r="43" spans="1:56" ht="16.5" x14ac:dyDescent="0.3">
      <c r="A43" s="86">
        <v>2</v>
      </c>
      <c r="B43" s="70" t="s">
        <v>152</v>
      </c>
    </row>
    <row r="48" spans="1:56" x14ac:dyDescent="0.3">
      <c r="C48" s="37"/>
    </row>
    <row r="113" spans="2:2" x14ac:dyDescent="0.3">
      <c r="B113" s="4" t="s">
        <v>196</v>
      </c>
    </row>
    <row r="114" spans="2:2" x14ac:dyDescent="0.3">
      <c r="B114" s="4" t="s">
        <v>195</v>
      </c>
    </row>
    <row r="115" spans="2:2" x14ac:dyDescent="0.3">
      <c r="B115" s="4" t="s">
        <v>319</v>
      </c>
    </row>
    <row r="116" spans="2:2" x14ac:dyDescent="0.3">
      <c r="B116" s="4" t="s">
        <v>156</v>
      </c>
    </row>
    <row r="117" spans="2:2" x14ac:dyDescent="0.3">
      <c r="B117" s="4" t="s">
        <v>157</v>
      </c>
    </row>
    <row r="118" spans="2:2" x14ac:dyDescent="0.3">
      <c r="B118" s="4" t="s">
        <v>158</v>
      </c>
    </row>
    <row r="119" spans="2:2" x14ac:dyDescent="0.3">
      <c r="B119" s="4" t="s">
        <v>159</v>
      </c>
    </row>
    <row r="120" spans="2:2" x14ac:dyDescent="0.3">
      <c r="B120" s="4" t="s">
        <v>160</v>
      </c>
    </row>
    <row r="121" spans="2:2" x14ac:dyDescent="0.3">
      <c r="B121" s="4" t="s">
        <v>161</v>
      </c>
    </row>
    <row r="122" spans="2:2" x14ac:dyDescent="0.3">
      <c r="B122" s="4" t="s">
        <v>162</v>
      </c>
    </row>
    <row r="123" spans="2:2" x14ac:dyDescent="0.3">
      <c r="B123" s="4" t="s">
        <v>163</v>
      </c>
    </row>
    <row r="124" spans="2:2" x14ac:dyDescent="0.3">
      <c r="B124" s="4" t="s">
        <v>164</v>
      </c>
    </row>
    <row r="125" spans="2:2" x14ac:dyDescent="0.3">
      <c r="B125" s="4" t="s">
        <v>197</v>
      </c>
    </row>
    <row r="126" spans="2:2" x14ac:dyDescent="0.3">
      <c r="B126" s="4" t="s">
        <v>165</v>
      </c>
    </row>
    <row r="127" spans="2:2" x14ac:dyDescent="0.3">
      <c r="B127" s="4" t="s">
        <v>166</v>
      </c>
    </row>
    <row r="128" spans="2:2" x14ac:dyDescent="0.3">
      <c r="B128" s="4" t="s">
        <v>167</v>
      </c>
    </row>
    <row r="129" spans="2:2" x14ac:dyDescent="0.3">
      <c r="B129" s="4" t="s">
        <v>168</v>
      </c>
    </row>
    <row r="130" spans="2:2" x14ac:dyDescent="0.3">
      <c r="B130" s="4" t="s">
        <v>169</v>
      </c>
    </row>
    <row r="131" spans="2:2" x14ac:dyDescent="0.3">
      <c r="B131" s="4" t="s">
        <v>170</v>
      </c>
    </row>
    <row r="132" spans="2:2" x14ac:dyDescent="0.3">
      <c r="B132" s="4" t="s">
        <v>171</v>
      </c>
    </row>
    <row r="133" spans="2:2" x14ac:dyDescent="0.3">
      <c r="B133" s="4" t="s">
        <v>172</v>
      </c>
    </row>
    <row r="134" spans="2:2" x14ac:dyDescent="0.3">
      <c r="B134" s="4" t="s">
        <v>173</v>
      </c>
    </row>
    <row r="135" spans="2:2" x14ac:dyDescent="0.3">
      <c r="B135" s="4" t="s">
        <v>198</v>
      </c>
    </row>
    <row r="136" spans="2:2" x14ac:dyDescent="0.3">
      <c r="B136" s="4" t="s">
        <v>199</v>
      </c>
    </row>
    <row r="137" spans="2:2" x14ac:dyDescent="0.3">
      <c r="B137" s="4" t="s">
        <v>174</v>
      </c>
    </row>
    <row r="138" spans="2:2" x14ac:dyDescent="0.3">
      <c r="B138" s="4" t="s">
        <v>175</v>
      </c>
    </row>
    <row r="139" spans="2:2" x14ac:dyDescent="0.3">
      <c r="B139" s="4" t="s">
        <v>176</v>
      </c>
    </row>
    <row r="140" spans="2:2" x14ac:dyDescent="0.3">
      <c r="B140" s="4" t="s">
        <v>177</v>
      </c>
    </row>
    <row r="141" spans="2:2" x14ac:dyDescent="0.3">
      <c r="B141" s="4" t="s">
        <v>178</v>
      </c>
    </row>
    <row r="142" spans="2:2" x14ac:dyDescent="0.3">
      <c r="B142" s="4" t="s">
        <v>179</v>
      </c>
    </row>
    <row r="143" spans="2:2" x14ac:dyDescent="0.3">
      <c r="B143" s="4" t="s">
        <v>180</v>
      </c>
    </row>
    <row r="144" spans="2:2" x14ac:dyDescent="0.3">
      <c r="B144" s="4" t="s">
        <v>181</v>
      </c>
    </row>
    <row r="145" spans="2:2" x14ac:dyDescent="0.3">
      <c r="B145" s="4" t="s">
        <v>182</v>
      </c>
    </row>
    <row r="146" spans="2:2" x14ac:dyDescent="0.3">
      <c r="B146" s="4" t="s">
        <v>183</v>
      </c>
    </row>
    <row r="147" spans="2:2" x14ac:dyDescent="0.3">
      <c r="B147" s="4" t="s">
        <v>184</v>
      </c>
    </row>
    <row r="148" spans="2:2" x14ac:dyDescent="0.3">
      <c r="B148" s="4" t="s">
        <v>185</v>
      </c>
    </row>
    <row r="149" spans="2:2" x14ac:dyDescent="0.3">
      <c r="B149" s="4" t="s">
        <v>186</v>
      </c>
    </row>
    <row r="150" spans="2:2" x14ac:dyDescent="0.3">
      <c r="B150" s="4" t="s">
        <v>187</v>
      </c>
    </row>
    <row r="151" spans="2:2" x14ac:dyDescent="0.3">
      <c r="B151" s="4" t="s">
        <v>188</v>
      </c>
    </row>
    <row r="152" spans="2:2" x14ac:dyDescent="0.3">
      <c r="B152" s="4" t="s">
        <v>189</v>
      </c>
    </row>
    <row r="153" spans="2:2" x14ac:dyDescent="0.3">
      <c r="B153" s="4" t="s">
        <v>190</v>
      </c>
    </row>
    <row r="154" spans="2:2" x14ac:dyDescent="0.3">
      <c r="B154" s="4" t="s">
        <v>191</v>
      </c>
    </row>
    <row r="155" spans="2:2" x14ac:dyDescent="0.3">
      <c r="B155" s="4" t="s">
        <v>192</v>
      </c>
    </row>
    <row r="156" spans="2:2" x14ac:dyDescent="0.3">
      <c r="B156" s="4" t="s">
        <v>193</v>
      </c>
    </row>
    <row r="157" spans="2:2" x14ac:dyDescent="0.3">
      <c r="B157" s="4" t="s">
        <v>194</v>
      </c>
    </row>
  </sheetData>
  <mergeCells count="3">
    <mergeCell ref="A13:A24"/>
    <mergeCell ref="A29:A36"/>
    <mergeCell ref="A7:A12"/>
  </mergeCells>
  <dataValidations disablePrompts="1" count="2">
    <dataValidation type="list" allowBlank="1" showInputMessage="1" showErrorMessage="1" sqref="B8:B12">
      <formula1>$B$113:$B$159</formula1>
    </dataValidation>
    <dataValidation type="list" allowBlank="1" showInputMessage="1" showErrorMessage="1" sqref="B7">
      <formula1>$B$113:$B$157</formula1>
    </dataValidation>
  </dataValidations>
  <hyperlinks>
    <hyperlink ref="B40" r:id="rId1"/>
    <hyperlink ref="B43" r:id="rId2"/>
  </hyperlinks>
  <pageMargins left="0.70866141732283472" right="0.70866141732283472" top="0.74803149606299213" bottom="0.74803149606299213" header="0.31496062992125984" footer="0.31496062992125984"/>
  <pageSetup paperSize="8" scale="3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
  <sheetViews>
    <sheetView workbookViewId="0">
      <selection activeCell="B4" sqref="B4"/>
    </sheetView>
  </sheetViews>
  <sheetFormatPr defaultRowHeight="15" x14ac:dyDescent="0.25"/>
  <cols>
    <col min="1" max="1" width="5.85546875" customWidth="1"/>
    <col min="2" max="2" width="64.85546875" customWidth="1"/>
    <col min="3" max="4" width="10.140625" bestFit="1" customWidth="1"/>
  </cols>
  <sheetData>
    <row r="1" spans="1:3" ht="18.75" x14ac:dyDescent="0.3">
      <c r="A1" s="1" t="s">
        <v>301</v>
      </c>
    </row>
    <row r="2" spans="1:3" x14ac:dyDescent="0.25">
      <c r="A2" t="s">
        <v>76</v>
      </c>
    </row>
    <row r="4" spans="1:3" x14ac:dyDescent="0.25">
      <c r="B4" t="s">
        <v>365</v>
      </c>
      <c r="C4" s="141"/>
    </row>
    <row r="5" spans="1:3" x14ac:dyDescent="0.25">
      <c r="C5" s="141"/>
    </row>
    <row r="6" spans="1:3" x14ac:dyDescent="0.25">
      <c r="C6" s="138"/>
    </row>
    <row r="7" spans="1:3" x14ac:dyDescent="0.25">
      <c r="C7" s="139"/>
    </row>
    <row r="8" spans="1:3" x14ac:dyDescent="0.25">
      <c r="C8" s="144"/>
    </row>
    <row r="9" spans="1:3" x14ac:dyDescent="0.25">
      <c r="C9" s="138"/>
    </row>
    <row r="17" spans="2:4" x14ac:dyDescent="0.25">
      <c r="B17" s="141"/>
      <c r="C17" s="141"/>
      <c r="D17" s="14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3" activePane="bottomRight" state="frozen"/>
      <selection activeCell="E44" sqref="E44"/>
      <selection pane="topRight" activeCell="E44" sqref="E44"/>
      <selection pane="bottomLeft" activeCell="E44" sqref="E44"/>
      <selection pane="bottomRight" activeCell="E21" sqref="E2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0.20996443981656882</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0.29215674473809855</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0.34759302254408836</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0.42571438377698984</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7"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8"/>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8"/>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8"/>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8"/>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9"/>
      <c r="B18" s="123" t="s">
        <v>195</v>
      </c>
      <c r="C18" s="129"/>
      <c r="D18" s="124" t="s">
        <v>39</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0"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0"/>
      <c r="B20" s="61" t="s">
        <v>159</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0"/>
      <c r="B21" s="61" t="s">
        <v>319</v>
      </c>
      <c r="C21" s="8"/>
      <c r="D21" s="9" t="s">
        <v>39</v>
      </c>
      <c r="E21" s="34">
        <v>-0.35699999999999998</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0"/>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0"/>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0"/>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1"/>
      <c r="B25" s="61" t="s">
        <v>320</v>
      </c>
      <c r="C25" s="8"/>
      <c r="D25" s="9" t="s">
        <v>39</v>
      </c>
      <c r="E25" s="68">
        <f>SUM(E19:E24)</f>
        <v>-0.35699999999999998</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-0.35699999999999998</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14"/>
      <c r="B28" s="9" t="s">
        <v>12</v>
      </c>
      <c r="C28" s="9" t="s">
        <v>42</v>
      </c>
      <c r="D28" s="9" t="s">
        <v>39</v>
      </c>
      <c r="E28" s="35">
        <f>E26*E27</f>
        <v>-0.24989999999999998</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-0.1071</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-5.5533333333333329E-3</v>
      </c>
      <c r="G30" s="35">
        <f>$E$28/'Fixed data'!$C$7</f>
        <v>-5.5533333333333329E-3</v>
      </c>
      <c r="H30" s="35">
        <f>$E$28/'Fixed data'!$C$7</f>
        <v>-5.5533333333333329E-3</v>
      </c>
      <c r="I30" s="35">
        <f>$E$28/'Fixed data'!$C$7</f>
        <v>-5.5533333333333329E-3</v>
      </c>
      <c r="J30" s="35">
        <f>$E$28/'Fixed data'!$C$7</f>
        <v>-5.5533333333333329E-3</v>
      </c>
      <c r="K30" s="35">
        <f>$E$28/'Fixed data'!$C$7</f>
        <v>-5.5533333333333329E-3</v>
      </c>
      <c r="L30" s="35">
        <f>$E$28/'Fixed data'!$C$7</f>
        <v>-5.5533333333333329E-3</v>
      </c>
      <c r="M30" s="35">
        <f>$E$28/'Fixed data'!$C$7</f>
        <v>-5.5533333333333329E-3</v>
      </c>
      <c r="N30" s="35">
        <f>$E$28/'Fixed data'!$C$7</f>
        <v>-5.5533333333333329E-3</v>
      </c>
      <c r="O30" s="35">
        <f>$E$28/'Fixed data'!$C$7</f>
        <v>-5.5533333333333329E-3</v>
      </c>
      <c r="P30" s="35">
        <f>$E$28/'Fixed data'!$C$7</f>
        <v>-5.5533333333333329E-3</v>
      </c>
      <c r="Q30" s="35">
        <f>$E$28/'Fixed data'!$C$7</f>
        <v>-5.5533333333333329E-3</v>
      </c>
      <c r="R30" s="35">
        <f>$E$28/'Fixed data'!$C$7</f>
        <v>-5.5533333333333329E-3</v>
      </c>
      <c r="S30" s="35">
        <f>$E$28/'Fixed data'!$C$7</f>
        <v>-5.5533333333333329E-3</v>
      </c>
      <c r="T30" s="35">
        <f>$E$28/'Fixed data'!$C$7</f>
        <v>-5.5533333333333329E-3</v>
      </c>
      <c r="U30" s="35">
        <f>$E$28/'Fixed data'!$C$7</f>
        <v>-5.5533333333333329E-3</v>
      </c>
      <c r="V30" s="35">
        <f>$E$28/'Fixed data'!$C$7</f>
        <v>-5.5533333333333329E-3</v>
      </c>
      <c r="W30" s="35">
        <f>$E$28/'Fixed data'!$C$7</f>
        <v>-5.5533333333333329E-3</v>
      </c>
      <c r="X30" s="35">
        <f>$E$28/'Fixed data'!$C$7</f>
        <v>-5.5533333333333329E-3</v>
      </c>
      <c r="Y30" s="35">
        <f>$E$28/'Fixed data'!$C$7</f>
        <v>-5.5533333333333329E-3</v>
      </c>
      <c r="Z30" s="35">
        <f>$E$28/'Fixed data'!$C$7</f>
        <v>-5.5533333333333329E-3</v>
      </c>
      <c r="AA30" s="35">
        <f>$E$28/'Fixed data'!$C$7</f>
        <v>-5.5533333333333329E-3</v>
      </c>
      <c r="AB30" s="35">
        <f>$E$28/'Fixed data'!$C$7</f>
        <v>-5.5533333333333329E-3</v>
      </c>
      <c r="AC30" s="35">
        <f>$E$28/'Fixed data'!$C$7</f>
        <v>-5.5533333333333329E-3</v>
      </c>
      <c r="AD30" s="35">
        <f>$E$28/'Fixed data'!$C$7</f>
        <v>-5.5533333333333329E-3</v>
      </c>
      <c r="AE30" s="35">
        <f>$E$28/'Fixed data'!$C$7</f>
        <v>-5.5533333333333329E-3</v>
      </c>
      <c r="AF30" s="35">
        <f>$E$28/'Fixed data'!$C$7</f>
        <v>-5.5533333333333329E-3</v>
      </c>
      <c r="AG30" s="35">
        <f>$E$28/'Fixed data'!$C$7</f>
        <v>-5.5533333333333329E-3</v>
      </c>
      <c r="AH30" s="35">
        <f>$E$28/'Fixed data'!$C$7</f>
        <v>-5.5533333333333329E-3</v>
      </c>
      <c r="AI30" s="35">
        <f>$E$28/'Fixed data'!$C$7</f>
        <v>-5.5533333333333329E-3</v>
      </c>
      <c r="AJ30" s="35">
        <f>$E$28/'Fixed data'!$C$7</f>
        <v>-5.5533333333333329E-3</v>
      </c>
      <c r="AK30" s="35">
        <f>$E$28/'Fixed data'!$C$7</f>
        <v>-5.5533333333333329E-3</v>
      </c>
      <c r="AL30" s="35">
        <f>$E$28/'Fixed data'!$C$7</f>
        <v>-5.5533333333333329E-3</v>
      </c>
      <c r="AM30" s="35">
        <f>$E$28/'Fixed data'!$C$7</f>
        <v>-5.5533333333333329E-3</v>
      </c>
      <c r="AN30" s="35">
        <f>$E$28/'Fixed data'!$C$7</f>
        <v>-5.5533333333333329E-3</v>
      </c>
      <c r="AO30" s="35">
        <f>$E$28/'Fixed data'!$C$7</f>
        <v>-5.5533333333333329E-3</v>
      </c>
      <c r="AP30" s="35">
        <f>$E$28/'Fixed data'!$C$7</f>
        <v>-5.5533333333333329E-3</v>
      </c>
      <c r="AQ30" s="35">
        <f>$E$28/'Fixed data'!$C$7</f>
        <v>-5.5533333333333329E-3</v>
      </c>
      <c r="AR30" s="35">
        <f>$E$28/'Fixed data'!$C$7</f>
        <v>-5.5533333333333329E-3</v>
      </c>
      <c r="AS30" s="35">
        <f>$E$28/'Fixed data'!$C$7</f>
        <v>-5.5533333333333329E-3</v>
      </c>
      <c r="AT30" s="35">
        <f>$E$28/'Fixed data'!$C$7</f>
        <v>-5.5533333333333329E-3</v>
      </c>
      <c r="AU30" s="35">
        <f>$E$28/'Fixed data'!$C$7</f>
        <v>-5.5533333333333329E-3</v>
      </c>
      <c r="AV30" s="35">
        <f>$E$28/'Fixed data'!$C$7</f>
        <v>-5.5533333333333329E-3</v>
      </c>
      <c r="AW30" s="35">
        <f>$E$28/'Fixed data'!$C$7</f>
        <v>-5.5533333333333329E-3</v>
      </c>
      <c r="AX30" s="35">
        <f>$E$28/'Fixed data'!$C$7</f>
        <v>-5.5533333333333329E-3</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-5.5533333333333329E-3</v>
      </c>
      <c r="G60" s="35">
        <f t="shared" si="5"/>
        <v>-5.5533333333333329E-3</v>
      </c>
      <c r="H60" s="35">
        <f t="shared" si="5"/>
        <v>-5.5533333333333329E-3</v>
      </c>
      <c r="I60" s="35">
        <f t="shared" si="5"/>
        <v>-5.5533333333333329E-3</v>
      </c>
      <c r="J60" s="35">
        <f t="shared" si="5"/>
        <v>-5.5533333333333329E-3</v>
      </c>
      <c r="K60" s="35">
        <f t="shared" si="5"/>
        <v>-5.5533333333333329E-3</v>
      </c>
      <c r="L60" s="35">
        <f t="shared" si="5"/>
        <v>-5.5533333333333329E-3</v>
      </c>
      <c r="M60" s="35">
        <f t="shared" si="5"/>
        <v>-5.5533333333333329E-3</v>
      </c>
      <c r="N60" s="35">
        <f t="shared" si="5"/>
        <v>-5.5533333333333329E-3</v>
      </c>
      <c r="O60" s="35">
        <f t="shared" si="5"/>
        <v>-5.5533333333333329E-3</v>
      </c>
      <c r="P60" s="35">
        <f t="shared" si="5"/>
        <v>-5.5533333333333329E-3</v>
      </c>
      <c r="Q60" s="35">
        <f t="shared" si="5"/>
        <v>-5.5533333333333329E-3</v>
      </c>
      <c r="R60" s="35">
        <f t="shared" si="5"/>
        <v>-5.5533333333333329E-3</v>
      </c>
      <c r="S60" s="35">
        <f t="shared" si="5"/>
        <v>-5.5533333333333329E-3</v>
      </c>
      <c r="T60" s="35">
        <f t="shared" si="5"/>
        <v>-5.5533333333333329E-3</v>
      </c>
      <c r="U60" s="35">
        <f t="shared" si="5"/>
        <v>-5.5533333333333329E-3</v>
      </c>
      <c r="V60" s="35">
        <f t="shared" si="5"/>
        <v>-5.5533333333333329E-3</v>
      </c>
      <c r="W60" s="35">
        <f t="shared" si="5"/>
        <v>-5.5533333333333329E-3</v>
      </c>
      <c r="X60" s="35">
        <f t="shared" si="5"/>
        <v>-5.5533333333333329E-3</v>
      </c>
      <c r="Y60" s="35">
        <f t="shared" si="5"/>
        <v>-5.5533333333333329E-3</v>
      </c>
      <c r="Z60" s="35">
        <f t="shared" si="5"/>
        <v>-5.5533333333333329E-3</v>
      </c>
      <c r="AA60" s="35">
        <f t="shared" si="5"/>
        <v>-5.5533333333333329E-3</v>
      </c>
      <c r="AB60" s="35">
        <f t="shared" si="5"/>
        <v>-5.5533333333333329E-3</v>
      </c>
      <c r="AC60" s="35">
        <f t="shared" si="5"/>
        <v>-5.5533333333333329E-3</v>
      </c>
      <c r="AD60" s="35">
        <f t="shared" si="5"/>
        <v>-5.5533333333333329E-3</v>
      </c>
      <c r="AE60" s="35">
        <f t="shared" si="5"/>
        <v>-5.5533333333333329E-3</v>
      </c>
      <c r="AF60" s="35">
        <f t="shared" si="5"/>
        <v>-5.5533333333333329E-3</v>
      </c>
      <c r="AG60" s="35">
        <f t="shared" si="5"/>
        <v>-5.5533333333333329E-3</v>
      </c>
      <c r="AH60" s="35">
        <f t="shared" si="5"/>
        <v>-5.5533333333333329E-3</v>
      </c>
      <c r="AI60" s="35">
        <f t="shared" si="5"/>
        <v>-5.5533333333333329E-3</v>
      </c>
      <c r="AJ60" s="35">
        <f t="shared" si="5"/>
        <v>-5.5533333333333329E-3</v>
      </c>
      <c r="AK60" s="35">
        <f t="shared" si="5"/>
        <v>-5.5533333333333329E-3</v>
      </c>
      <c r="AL60" s="35">
        <f t="shared" si="5"/>
        <v>-5.5533333333333329E-3</v>
      </c>
      <c r="AM60" s="35">
        <f t="shared" si="5"/>
        <v>-5.5533333333333329E-3</v>
      </c>
      <c r="AN60" s="35">
        <f t="shared" si="5"/>
        <v>-5.5533333333333329E-3</v>
      </c>
      <c r="AO60" s="35">
        <f t="shared" si="5"/>
        <v>-5.5533333333333329E-3</v>
      </c>
      <c r="AP60" s="35">
        <f t="shared" si="5"/>
        <v>-5.5533333333333329E-3</v>
      </c>
      <c r="AQ60" s="35">
        <f t="shared" si="5"/>
        <v>-5.5533333333333329E-3</v>
      </c>
      <c r="AR60" s="35">
        <f t="shared" si="5"/>
        <v>-5.5533333333333329E-3</v>
      </c>
      <c r="AS60" s="35">
        <f t="shared" si="5"/>
        <v>-5.5533333333333329E-3</v>
      </c>
      <c r="AT60" s="35">
        <f t="shared" si="5"/>
        <v>-5.5533333333333329E-3</v>
      </c>
      <c r="AU60" s="35">
        <f t="shared" si="5"/>
        <v>-5.5533333333333329E-3</v>
      </c>
      <c r="AV60" s="35">
        <f t="shared" si="5"/>
        <v>-5.5533333333333329E-3</v>
      </c>
      <c r="AW60" s="35">
        <f t="shared" si="5"/>
        <v>-5.5533333333333329E-3</v>
      </c>
      <c r="AX60" s="35">
        <f t="shared" si="5"/>
        <v>-5.5533333333333329E-3</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-0.24989999999999998</v>
      </c>
      <c r="G61" s="35">
        <f t="shared" ref="G61:BD61" si="6">F62</f>
        <v>-0.24434666666666666</v>
      </c>
      <c r="H61" s="35">
        <f t="shared" si="6"/>
        <v>-0.23879333333333333</v>
      </c>
      <c r="I61" s="35">
        <f t="shared" si="6"/>
        <v>-0.23324</v>
      </c>
      <c r="J61" s="35">
        <f t="shared" si="6"/>
        <v>-0.22768666666666668</v>
      </c>
      <c r="K61" s="35">
        <f t="shared" si="6"/>
        <v>-0.22213333333333335</v>
      </c>
      <c r="L61" s="35">
        <f t="shared" si="6"/>
        <v>-0.21658000000000002</v>
      </c>
      <c r="M61" s="35">
        <f t="shared" si="6"/>
        <v>-0.2110266666666667</v>
      </c>
      <c r="N61" s="35">
        <f t="shared" si="6"/>
        <v>-0.20547333333333337</v>
      </c>
      <c r="O61" s="35">
        <f t="shared" si="6"/>
        <v>-0.19992000000000004</v>
      </c>
      <c r="P61" s="35">
        <f t="shared" si="6"/>
        <v>-0.19436666666666672</v>
      </c>
      <c r="Q61" s="35">
        <f t="shared" si="6"/>
        <v>-0.18881333333333339</v>
      </c>
      <c r="R61" s="35">
        <f t="shared" si="6"/>
        <v>-0.18326000000000006</v>
      </c>
      <c r="S61" s="35">
        <f t="shared" si="6"/>
        <v>-0.17770666666666673</v>
      </c>
      <c r="T61" s="35">
        <f t="shared" si="6"/>
        <v>-0.17215333333333341</v>
      </c>
      <c r="U61" s="35">
        <f t="shared" si="6"/>
        <v>-0.16660000000000008</v>
      </c>
      <c r="V61" s="35">
        <f t="shared" si="6"/>
        <v>-0.16104666666666675</v>
      </c>
      <c r="W61" s="35">
        <f t="shared" si="6"/>
        <v>-0.15549333333333343</v>
      </c>
      <c r="X61" s="35">
        <f t="shared" si="6"/>
        <v>-0.1499400000000001</v>
      </c>
      <c r="Y61" s="35">
        <f t="shared" si="6"/>
        <v>-0.14438666666666677</v>
      </c>
      <c r="Z61" s="35">
        <f t="shared" si="6"/>
        <v>-0.13883333333333345</v>
      </c>
      <c r="AA61" s="35">
        <f t="shared" si="6"/>
        <v>-0.13328000000000012</v>
      </c>
      <c r="AB61" s="35">
        <f t="shared" si="6"/>
        <v>-0.12772666666666679</v>
      </c>
      <c r="AC61" s="35">
        <f t="shared" si="6"/>
        <v>-0.12217333333333347</v>
      </c>
      <c r="AD61" s="35">
        <f t="shared" si="6"/>
        <v>-0.11662000000000014</v>
      </c>
      <c r="AE61" s="35">
        <f t="shared" si="6"/>
        <v>-0.11106666666666681</v>
      </c>
      <c r="AF61" s="35">
        <f t="shared" si="6"/>
        <v>-0.10551333333333349</v>
      </c>
      <c r="AG61" s="35">
        <f t="shared" si="6"/>
        <v>-9.996000000000016E-2</v>
      </c>
      <c r="AH61" s="35">
        <f t="shared" si="6"/>
        <v>-9.4406666666666833E-2</v>
      </c>
      <c r="AI61" s="35">
        <f t="shared" si="6"/>
        <v>-8.8853333333333506E-2</v>
      </c>
      <c r="AJ61" s="35">
        <f t="shared" si="6"/>
        <v>-8.3300000000000179E-2</v>
      </c>
      <c r="AK61" s="35">
        <f t="shared" si="6"/>
        <v>-7.7746666666666853E-2</v>
      </c>
      <c r="AL61" s="35">
        <f t="shared" si="6"/>
        <v>-7.2193333333333526E-2</v>
      </c>
      <c r="AM61" s="35">
        <f t="shared" si="6"/>
        <v>-6.6640000000000199E-2</v>
      </c>
      <c r="AN61" s="35">
        <f t="shared" si="6"/>
        <v>-6.1086666666666865E-2</v>
      </c>
      <c r="AO61" s="35">
        <f t="shared" si="6"/>
        <v>-5.5533333333333532E-2</v>
      </c>
      <c r="AP61" s="35">
        <f t="shared" si="6"/>
        <v>-4.9980000000000198E-2</v>
      </c>
      <c r="AQ61" s="35">
        <f t="shared" si="6"/>
        <v>-4.4426666666666864E-2</v>
      </c>
      <c r="AR61" s="35">
        <f t="shared" si="6"/>
        <v>-3.887333333333353E-2</v>
      </c>
      <c r="AS61" s="35">
        <f t="shared" si="6"/>
        <v>-3.3320000000000197E-2</v>
      </c>
      <c r="AT61" s="35">
        <f t="shared" si="6"/>
        <v>-2.7766666666666863E-2</v>
      </c>
      <c r="AU61" s="35">
        <f t="shared" si="6"/>
        <v>-2.2213333333333529E-2</v>
      </c>
      <c r="AV61" s="35">
        <f t="shared" si="6"/>
        <v>-1.6660000000000195E-2</v>
      </c>
      <c r="AW61" s="35">
        <f t="shared" si="6"/>
        <v>-1.1106666666666862E-2</v>
      </c>
      <c r="AX61" s="35">
        <f t="shared" si="6"/>
        <v>-5.5533333333335289E-3</v>
      </c>
      <c r="AY61" s="35">
        <f t="shared" si="6"/>
        <v>-1.960237527853792E-16</v>
      </c>
      <c r="AZ61" s="35">
        <f t="shared" si="6"/>
        <v>-1.960237527853792E-16</v>
      </c>
      <c r="BA61" s="35">
        <f t="shared" si="6"/>
        <v>-1.960237527853792E-16</v>
      </c>
      <c r="BB61" s="35">
        <f t="shared" si="6"/>
        <v>-1.960237527853792E-16</v>
      </c>
      <c r="BC61" s="35">
        <f t="shared" si="6"/>
        <v>-1.960237527853792E-16</v>
      </c>
      <c r="BD61" s="35">
        <f t="shared" si="6"/>
        <v>-1.960237527853792E-16</v>
      </c>
    </row>
    <row r="62" spans="1:56" ht="16.5" hidden="1" customHeight="1" outlineLevel="1" x14ac:dyDescent="0.3">
      <c r="A62" s="114"/>
      <c r="B62" s="9" t="s">
        <v>33</v>
      </c>
      <c r="C62" s="9" t="s">
        <v>67</v>
      </c>
      <c r="D62" s="9" t="s">
        <v>39</v>
      </c>
      <c r="E62" s="35">
        <f t="shared" ref="E62:BD62" si="7">E28-E60+E61</f>
        <v>-0.24989999999999998</v>
      </c>
      <c r="F62" s="35">
        <f t="shared" si="7"/>
        <v>-0.24434666666666666</v>
      </c>
      <c r="G62" s="35">
        <f t="shared" si="7"/>
        <v>-0.23879333333333333</v>
      </c>
      <c r="H62" s="35">
        <f t="shared" si="7"/>
        <v>-0.23324</v>
      </c>
      <c r="I62" s="35">
        <f t="shared" si="7"/>
        <v>-0.22768666666666668</v>
      </c>
      <c r="J62" s="35">
        <f t="shared" si="7"/>
        <v>-0.22213333333333335</v>
      </c>
      <c r="K62" s="35">
        <f t="shared" si="7"/>
        <v>-0.21658000000000002</v>
      </c>
      <c r="L62" s="35">
        <f t="shared" si="7"/>
        <v>-0.2110266666666667</v>
      </c>
      <c r="M62" s="35">
        <f t="shared" si="7"/>
        <v>-0.20547333333333337</v>
      </c>
      <c r="N62" s="35">
        <f t="shared" si="7"/>
        <v>-0.19992000000000004</v>
      </c>
      <c r="O62" s="35">
        <f t="shared" si="7"/>
        <v>-0.19436666666666672</v>
      </c>
      <c r="P62" s="35">
        <f t="shared" si="7"/>
        <v>-0.18881333333333339</v>
      </c>
      <c r="Q62" s="35">
        <f t="shared" si="7"/>
        <v>-0.18326000000000006</v>
      </c>
      <c r="R62" s="35">
        <f t="shared" si="7"/>
        <v>-0.17770666666666673</v>
      </c>
      <c r="S62" s="35">
        <f t="shared" si="7"/>
        <v>-0.17215333333333341</v>
      </c>
      <c r="T62" s="35">
        <f t="shared" si="7"/>
        <v>-0.16660000000000008</v>
      </c>
      <c r="U62" s="35">
        <f t="shared" si="7"/>
        <v>-0.16104666666666675</v>
      </c>
      <c r="V62" s="35">
        <f t="shared" si="7"/>
        <v>-0.15549333333333343</v>
      </c>
      <c r="W62" s="35">
        <f t="shared" si="7"/>
        <v>-0.1499400000000001</v>
      </c>
      <c r="X62" s="35">
        <f t="shared" si="7"/>
        <v>-0.14438666666666677</v>
      </c>
      <c r="Y62" s="35">
        <f t="shared" si="7"/>
        <v>-0.13883333333333345</v>
      </c>
      <c r="Z62" s="35">
        <f t="shared" si="7"/>
        <v>-0.13328000000000012</v>
      </c>
      <c r="AA62" s="35">
        <f t="shared" si="7"/>
        <v>-0.12772666666666679</v>
      </c>
      <c r="AB62" s="35">
        <f t="shared" si="7"/>
        <v>-0.12217333333333347</v>
      </c>
      <c r="AC62" s="35">
        <f t="shared" si="7"/>
        <v>-0.11662000000000014</v>
      </c>
      <c r="AD62" s="35">
        <f t="shared" si="7"/>
        <v>-0.11106666666666681</v>
      </c>
      <c r="AE62" s="35">
        <f t="shared" si="7"/>
        <v>-0.10551333333333349</v>
      </c>
      <c r="AF62" s="35">
        <f t="shared" si="7"/>
        <v>-9.996000000000016E-2</v>
      </c>
      <c r="AG62" s="35">
        <f t="shared" si="7"/>
        <v>-9.4406666666666833E-2</v>
      </c>
      <c r="AH62" s="35">
        <f t="shared" si="7"/>
        <v>-8.8853333333333506E-2</v>
      </c>
      <c r="AI62" s="35">
        <f t="shared" si="7"/>
        <v>-8.3300000000000179E-2</v>
      </c>
      <c r="AJ62" s="35">
        <f t="shared" si="7"/>
        <v>-7.7746666666666853E-2</v>
      </c>
      <c r="AK62" s="35">
        <f t="shared" si="7"/>
        <v>-7.2193333333333526E-2</v>
      </c>
      <c r="AL62" s="35">
        <f t="shared" si="7"/>
        <v>-6.6640000000000199E-2</v>
      </c>
      <c r="AM62" s="35">
        <f t="shared" si="7"/>
        <v>-6.1086666666666865E-2</v>
      </c>
      <c r="AN62" s="35">
        <f t="shared" si="7"/>
        <v>-5.5533333333333532E-2</v>
      </c>
      <c r="AO62" s="35">
        <f t="shared" si="7"/>
        <v>-4.9980000000000198E-2</v>
      </c>
      <c r="AP62" s="35">
        <f t="shared" si="7"/>
        <v>-4.4426666666666864E-2</v>
      </c>
      <c r="AQ62" s="35">
        <f t="shared" si="7"/>
        <v>-3.887333333333353E-2</v>
      </c>
      <c r="AR62" s="35">
        <f t="shared" si="7"/>
        <v>-3.3320000000000197E-2</v>
      </c>
      <c r="AS62" s="35">
        <f t="shared" si="7"/>
        <v>-2.7766666666666863E-2</v>
      </c>
      <c r="AT62" s="35">
        <f t="shared" si="7"/>
        <v>-2.2213333333333529E-2</v>
      </c>
      <c r="AU62" s="35">
        <f t="shared" si="7"/>
        <v>-1.6660000000000195E-2</v>
      </c>
      <c r="AV62" s="35">
        <f t="shared" si="7"/>
        <v>-1.1106666666666862E-2</v>
      </c>
      <c r="AW62" s="35">
        <f t="shared" si="7"/>
        <v>-5.5533333333335289E-3</v>
      </c>
      <c r="AX62" s="35">
        <f t="shared" si="7"/>
        <v>-1.960237527853792E-16</v>
      </c>
      <c r="AY62" s="35">
        <f t="shared" si="7"/>
        <v>-1.960237527853792E-16</v>
      </c>
      <c r="AZ62" s="35">
        <f t="shared" si="7"/>
        <v>-1.960237527853792E-16</v>
      </c>
      <c r="BA62" s="35">
        <f t="shared" si="7"/>
        <v>-1.960237527853792E-16</v>
      </c>
      <c r="BB62" s="35">
        <f t="shared" si="7"/>
        <v>-1.960237527853792E-16</v>
      </c>
      <c r="BC62" s="35">
        <f t="shared" si="7"/>
        <v>-1.960237527853792E-16</v>
      </c>
      <c r="BD62" s="35">
        <f t="shared" si="7"/>
        <v>-1.960237527853792E-16</v>
      </c>
    </row>
    <row r="63" spans="1:56" ht="16.5" collapsed="1" x14ac:dyDescent="0.3">
      <c r="A63" s="114"/>
      <c r="B63" s="9" t="s">
        <v>8</v>
      </c>
      <c r="C63" s="11" t="s">
        <v>66</v>
      </c>
      <c r="D63" s="9" t="s">
        <v>39</v>
      </c>
      <c r="E63" s="35">
        <f>AVERAGE(E61:E62)*'Fixed data'!$C$3</f>
        <v>-5.3478599999999994E-3</v>
      </c>
      <c r="F63" s="35">
        <f>AVERAGE(F61:F62)*'Fixed data'!$C$3</f>
        <v>-1.0576878666666664E-2</v>
      </c>
      <c r="G63" s="35">
        <f>AVERAGE(G61:G62)*'Fixed data'!$C$3</f>
        <v>-1.0339196E-2</v>
      </c>
      <c r="H63" s="35">
        <f>AVERAGE(H61:H62)*'Fixed data'!$C$3</f>
        <v>-1.0101513333333333E-2</v>
      </c>
      <c r="I63" s="35">
        <f>AVERAGE(I61:I62)*'Fixed data'!$C$3</f>
        <v>-9.8638306666666668E-3</v>
      </c>
      <c r="J63" s="35">
        <f>AVERAGE(J61:J62)*'Fixed data'!$C$3</f>
        <v>-9.6261479999999993E-3</v>
      </c>
      <c r="K63" s="35">
        <f>AVERAGE(K61:K62)*'Fixed data'!$C$3</f>
        <v>-9.3884653333333335E-3</v>
      </c>
      <c r="L63" s="35">
        <f>AVERAGE(L61:L62)*'Fixed data'!$C$3</f>
        <v>-9.150782666666666E-3</v>
      </c>
      <c r="M63" s="35">
        <f>AVERAGE(M61:M62)*'Fixed data'!$C$3</f>
        <v>-8.9131000000000019E-3</v>
      </c>
      <c r="N63" s="35">
        <f>AVERAGE(N61:N62)*'Fixed data'!$C$3</f>
        <v>-8.6754173333333344E-3</v>
      </c>
      <c r="O63" s="35">
        <f>AVERAGE(O61:O62)*'Fixed data'!$C$3</f>
        <v>-8.4377346666666686E-3</v>
      </c>
      <c r="P63" s="35">
        <f>AVERAGE(P61:P62)*'Fixed data'!$C$3</f>
        <v>-8.2000520000000011E-3</v>
      </c>
      <c r="Q63" s="35">
        <f>AVERAGE(Q61:Q62)*'Fixed data'!$C$3</f>
        <v>-7.9623693333333353E-3</v>
      </c>
      <c r="R63" s="35">
        <f>AVERAGE(R61:R62)*'Fixed data'!$C$3</f>
        <v>-7.7246866666666686E-3</v>
      </c>
      <c r="S63" s="35">
        <f>AVERAGE(S61:S62)*'Fixed data'!$C$3</f>
        <v>-7.4870040000000037E-3</v>
      </c>
      <c r="T63" s="35">
        <f>AVERAGE(T61:T62)*'Fixed data'!$C$3</f>
        <v>-7.2493213333333353E-3</v>
      </c>
      <c r="U63" s="35">
        <f>AVERAGE(U61:U62)*'Fixed data'!$C$3</f>
        <v>-7.0116386666666704E-3</v>
      </c>
      <c r="V63" s="35">
        <f>AVERAGE(V61:V62)*'Fixed data'!$C$3</f>
        <v>-6.7739560000000029E-3</v>
      </c>
      <c r="W63" s="35">
        <f>AVERAGE(W61:W62)*'Fixed data'!$C$3</f>
        <v>-6.5362733333333379E-3</v>
      </c>
      <c r="X63" s="35">
        <f>AVERAGE(X61:X62)*'Fixed data'!$C$3</f>
        <v>-6.2985906666666704E-3</v>
      </c>
      <c r="Y63" s="35">
        <f>AVERAGE(Y61:Y62)*'Fixed data'!$C$3</f>
        <v>-6.0609080000000046E-3</v>
      </c>
      <c r="Z63" s="35">
        <f>AVERAGE(Z61:Z62)*'Fixed data'!$C$3</f>
        <v>-5.8232253333333371E-3</v>
      </c>
      <c r="AA63" s="35">
        <f>AVERAGE(AA61:AA62)*'Fixed data'!$C$3</f>
        <v>-5.5855426666666722E-3</v>
      </c>
      <c r="AB63" s="35">
        <f>AVERAGE(AB61:AB62)*'Fixed data'!$C$3</f>
        <v>-5.3478600000000055E-3</v>
      </c>
      <c r="AC63" s="35">
        <f>AVERAGE(AC61:AC62)*'Fixed data'!$C$3</f>
        <v>-5.1101773333333388E-3</v>
      </c>
      <c r="AD63" s="35">
        <f>AVERAGE(AD61:AD62)*'Fixed data'!$C$3</f>
        <v>-4.8724946666666722E-3</v>
      </c>
      <c r="AE63" s="35">
        <f>AVERAGE(AE61:AE62)*'Fixed data'!$C$3</f>
        <v>-4.6348120000000064E-3</v>
      </c>
      <c r="AF63" s="35">
        <f>AVERAGE(AF61:AF62)*'Fixed data'!$C$3</f>
        <v>-4.3971293333333397E-3</v>
      </c>
      <c r="AG63" s="35">
        <f>AVERAGE(AG61:AG62)*'Fixed data'!$C$3</f>
        <v>-4.1594466666666731E-3</v>
      </c>
      <c r="AH63" s="35">
        <f>AVERAGE(AH61:AH62)*'Fixed data'!$C$3</f>
        <v>-3.9217640000000073E-3</v>
      </c>
      <c r="AI63" s="35">
        <f>AVERAGE(AI61:AI62)*'Fixed data'!$C$3</f>
        <v>-3.6840813333333406E-3</v>
      </c>
      <c r="AJ63" s="35">
        <f>AVERAGE(AJ61:AJ62)*'Fixed data'!$C$3</f>
        <v>-3.4463986666666744E-3</v>
      </c>
      <c r="AK63" s="35">
        <f>AVERAGE(AK61:AK62)*'Fixed data'!$C$3</f>
        <v>-3.2087160000000077E-3</v>
      </c>
      <c r="AL63" s="35">
        <f>AVERAGE(AL61:AL62)*'Fixed data'!$C$3</f>
        <v>-2.9710333333333415E-3</v>
      </c>
      <c r="AM63" s="35">
        <f>AVERAGE(AM61:AM62)*'Fixed data'!$C$3</f>
        <v>-2.7333506666666753E-3</v>
      </c>
      <c r="AN63" s="35">
        <f>AVERAGE(AN61:AN62)*'Fixed data'!$C$3</f>
        <v>-2.4956680000000082E-3</v>
      </c>
      <c r="AO63" s="35">
        <f>AVERAGE(AO61:AO62)*'Fixed data'!$C$3</f>
        <v>-2.2579853333333419E-3</v>
      </c>
      <c r="AP63" s="35">
        <f>AVERAGE(AP61:AP62)*'Fixed data'!$C$3</f>
        <v>-2.0203026666666749E-3</v>
      </c>
      <c r="AQ63" s="35">
        <f>AVERAGE(AQ61:AQ62)*'Fixed data'!$C$3</f>
        <v>-1.7826200000000084E-3</v>
      </c>
      <c r="AR63" s="35">
        <f>AVERAGE(AR61:AR62)*'Fixed data'!$C$3</f>
        <v>-1.5449373333333415E-3</v>
      </c>
      <c r="AS63" s="35">
        <f>AVERAGE(AS61:AS62)*'Fixed data'!$C$3</f>
        <v>-1.3072546666666751E-3</v>
      </c>
      <c r="AT63" s="35">
        <f>AVERAGE(AT61:AT62)*'Fixed data'!$C$3</f>
        <v>-1.0695720000000084E-3</v>
      </c>
      <c r="AU63" s="35">
        <f>AVERAGE(AU61:AU62)*'Fixed data'!$C$3</f>
        <v>-8.3188933333334166E-4</v>
      </c>
      <c r="AV63" s="35">
        <f>AVERAGE(AV61:AV62)*'Fixed data'!$C$3</f>
        <v>-5.94206666666675E-4</v>
      </c>
      <c r="AW63" s="35">
        <f>AVERAGE(AW61:AW62)*'Fixed data'!$C$3</f>
        <v>-3.5652400000000834E-4</v>
      </c>
      <c r="AX63" s="35">
        <f>AVERAGE(AX61:AX62)*'Fixed data'!$C$3</f>
        <v>-1.1884133333334171E-4</v>
      </c>
      <c r="AY63" s="35">
        <f>AVERAGE(AY61:AY62)*'Fixed data'!$C$3</f>
        <v>-8.3898166192142287E-18</v>
      </c>
      <c r="AZ63" s="35">
        <f>AVERAGE(AZ61:AZ62)*'Fixed data'!$C$3</f>
        <v>-8.3898166192142287E-18</v>
      </c>
      <c r="BA63" s="35">
        <f>AVERAGE(BA61:BA62)*'Fixed data'!$C$3</f>
        <v>-8.3898166192142287E-18</v>
      </c>
      <c r="BB63" s="35">
        <f>AVERAGE(BB61:BB62)*'Fixed data'!$C$3</f>
        <v>-8.3898166192142287E-18</v>
      </c>
      <c r="BC63" s="35">
        <f>AVERAGE(BC61:BC62)*'Fixed data'!$C$3</f>
        <v>-8.3898166192142287E-18</v>
      </c>
      <c r="BD63" s="35">
        <f>AVERAGE(BD61:BD62)*'Fixed data'!$C$3</f>
        <v>-8.3898166192142287E-18</v>
      </c>
    </row>
    <row r="64" spans="1:56" ht="15.75" thickBot="1" x14ac:dyDescent="0.35">
      <c r="A64" s="113"/>
      <c r="B64" s="12" t="s">
        <v>93</v>
      </c>
      <c r="C64" s="12" t="s">
        <v>44</v>
      </c>
      <c r="D64" s="12" t="s">
        <v>39</v>
      </c>
      <c r="E64" s="53">
        <f t="shared" ref="E64:BD64" si="8">E29+E60+E63</f>
        <v>-0.11244786</v>
      </c>
      <c r="F64" s="53">
        <f t="shared" si="8"/>
        <v>-1.6130211999999998E-2</v>
      </c>
      <c r="G64" s="53">
        <f t="shared" si="8"/>
        <v>-1.5892529333333332E-2</v>
      </c>
      <c r="H64" s="53">
        <f t="shared" si="8"/>
        <v>-1.5654846666666666E-2</v>
      </c>
      <c r="I64" s="53">
        <f t="shared" si="8"/>
        <v>-1.5417164000000001E-2</v>
      </c>
      <c r="J64" s="53">
        <f t="shared" si="8"/>
        <v>-1.5179481333333331E-2</v>
      </c>
      <c r="K64" s="53">
        <f t="shared" si="8"/>
        <v>-1.4941798666666666E-2</v>
      </c>
      <c r="L64" s="53">
        <f t="shared" si="8"/>
        <v>-1.4704116E-2</v>
      </c>
      <c r="M64" s="53">
        <f t="shared" si="8"/>
        <v>-1.4466433333333334E-2</v>
      </c>
      <c r="N64" s="53">
        <f t="shared" si="8"/>
        <v>-1.4228750666666668E-2</v>
      </c>
      <c r="O64" s="53">
        <f t="shared" si="8"/>
        <v>-1.3991068000000002E-2</v>
      </c>
      <c r="P64" s="53">
        <f t="shared" si="8"/>
        <v>-1.3753385333333333E-2</v>
      </c>
      <c r="Q64" s="53">
        <f t="shared" si="8"/>
        <v>-1.3515702666666667E-2</v>
      </c>
      <c r="R64" s="53">
        <f t="shared" si="8"/>
        <v>-1.3278020000000001E-2</v>
      </c>
      <c r="S64" s="53">
        <f t="shared" si="8"/>
        <v>-1.3040337333333336E-2</v>
      </c>
      <c r="T64" s="53">
        <f t="shared" si="8"/>
        <v>-1.2802654666666668E-2</v>
      </c>
      <c r="U64" s="53">
        <f t="shared" si="8"/>
        <v>-1.2564972000000004E-2</v>
      </c>
      <c r="V64" s="53">
        <f t="shared" si="8"/>
        <v>-1.2327289333333335E-2</v>
      </c>
      <c r="W64" s="53">
        <f t="shared" si="8"/>
        <v>-1.2089606666666671E-2</v>
      </c>
      <c r="X64" s="53">
        <f t="shared" si="8"/>
        <v>-1.1851924000000003E-2</v>
      </c>
      <c r="Y64" s="53">
        <f t="shared" si="8"/>
        <v>-1.1614241333333337E-2</v>
      </c>
      <c r="Z64" s="53">
        <f t="shared" si="8"/>
        <v>-1.137655866666667E-2</v>
      </c>
      <c r="AA64" s="53">
        <f t="shared" si="8"/>
        <v>-1.1138876000000006E-2</v>
      </c>
      <c r="AB64" s="53">
        <f t="shared" si="8"/>
        <v>-1.0901193333333338E-2</v>
      </c>
      <c r="AC64" s="53">
        <f t="shared" si="8"/>
        <v>-1.0663510666666671E-2</v>
      </c>
      <c r="AD64" s="53">
        <f t="shared" si="8"/>
        <v>-1.0425828000000005E-2</v>
      </c>
      <c r="AE64" s="53">
        <f t="shared" si="8"/>
        <v>-1.0188145333333339E-2</v>
      </c>
      <c r="AF64" s="53">
        <f t="shared" si="8"/>
        <v>-9.9504626666666735E-3</v>
      </c>
      <c r="AG64" s="53">
        <f t="shared" si="8"/>
        <v>-9.7127800000000059E-3</v>
      </c>
      <c r="AH64" s="53">
        <f t="shared" si="8"/>
        <v>-9.4750973333333401E-3</v>
      </c>
      <c r="AI64" s="53">
        <f t="shared" si="8"/>
        <v>-9.2374146666666726E-3</v>
      </c>
      <c r="AJ64" s="53">
        <f t="shared" si="8"/>
        <v>-8.9997320000000068E-3</v>
      </c>
      <c r="AK64" s="53">
        <f t="shared" si="8"/>
        <v>-8.762049333333341E-3</v>
      </c>
      <c r="AL64" s="53">
        <f t="shared" si="8"/>
        <v>-8.5243666666666752E-3</v>
      </c>
      <c r="AM64" s="53">
        <f t="shared" si="8"/>
        <v>-8.2866840000000077E-3</v>
      </c>
      <c r="AN64" s="53">
        <f t="shared" si="8"/>
        <v>-8.0490013333333402E-3</v>
      </c>
      <c r="AO64" s="53">
        <f t="shared" si="8"/>
        <v>-7.8113186666666744E-3</v>
      </c>
      <c r="AP64" s="53">
        <f t="shared" si="8"/>
        <v>-7.5736360000000077E-3</v>
      </c>
      <c r="AQ64" s="53">
        <f t="shared" si="8"/>
        <v>-7.3359533333333411E-3</v>
      </c>
      <c r="AR64" s="53">
        <f t="shared" si="8"/>
        <v>-7.0982706666666744E-3</v>
      </c>
      <c r="AS64" s="53">
        <f t="shared" si="8"/>
        <v>-6.8605880000000077E-3</v>
      </c>
      <c r="AT64" s="53">
        <f t="shared" si="8"/>
        <v>-6.6229053333333411E-3</v>
      </c>
      <c r="AU64" s="53">
        <f t="shared" si="8"/>
        <v>-6.3852226666666744E-3</v>
      </c>
      <c r="AV64" s="53">
        <f t="shared" si="8"/>
        <v>-6.1475400000000078E-3</v>
      </c>
      <c r="AW64" s="53">
        <f t="shared" si="8"/>
        <v>-5.9098573333333411E-3</v>
      </c>
      <c r="AX64" s="53">
        <f t="shared" si="8"/>
        <v>-5.6721746666666744E-3</v>
      </c>
      <c r="AY64" s="53">
        <f t="shared" si="8"/>
        <v>-8.3898166192142287E-18</v>
      </c>
      <c r="AZ64" s="53">
        <f t="shared" si="8"/>
        <v>-8.3898166192142287E-18</v>
      </c>
      <c r="BA64" s="53">
        <f t="shared" si="8"/>
        <v>-8.3898166192142287E-18</v>
      </c>
      <c r="BB64" s="53">
        <f t="shared" si="8"/>
        <v>-8.3898166192142287E-18</v>
      </c>
      <c r="BC64" s="53">
        <f t="shared" si="8"/>
        <v>-8.3898166192142287E-18</v>
      </c>
      <c r="BD64" s="53">
        <f t="shared" si="8"/>
        <v>-8.3898166192142287E-18</v>
      </c>
    </row>
    <row r="65" spans="1:56" ht="12.75" customHeight="1" x14ac:dyDescent="0.3">
      <c r="A65" s="173" t="s">
        <v>228</v>
      </c>
      <c r="B65" s="9" t="s">
        <v>35</v>
      </c>
      <c r="D65" s="4" t="s">
        <v>39</v>
      </c>
      <c r="E65" s="35">
        <f>'Fixed data'!$G$6*E86/1000000</f>
        <v>2.5421166365296156E-2</v>
      </c>
      <c r="F65" s="35">
        <f>'Fixed data'!$G$6*F86/1000000</f>
        <v>2.5421166365296156E-2</v>
      </c>
      <c r="G65" s="35">
        <f>'Fixed data'!$G$6*G86/1000000</f>
        <v>2.5421166365296156E-2</v>
      </c>
      <c r="H65" s="35">
        <f>'Fixed data'!$G$6*H86/1000000</f>
        <v>2.5421166365296156E-2</v>
      </c>
      <c r="I65" s="35">
        <f>'Fixed data'!$G$6*I86/1000000</f>
        <v>2.5421166365296156E-2</v>
      </c>
      <c r="J65" s="35">
        <f>'Fixed data'!$G$6*J86/1000000</f>
        <v>2.5421166365296156E-2</v>
      </c>
      <c r="K65" s="35">
        <f>'Fixed data'!$G$6*K86/1000000</f>
        <v>2.5421166365296156E-2</v>
      </c>
      <c r="L65" s="35">
        <f>'Fixed data'!$G$6*L86/1000000</f>
        <v>2.5421166365296156E-2</v>
      </c>
      <c r="M65" s="35">
        <f>'Fixed data'!$G$6*M86/1000000</f>
        <v>2.5421166365296156E-2</v>
      </c>
      <c r="N65" s="35">
        <f>'Fixed data'!$G$6*N86/1000000</f>
        <v>2.5421166365296156E-2</v>
      </c>
      <c r="O65" s="35">
        <f>'Fixed data'!$G$6*O86/1000000</f>
        <v>2.5421166365296156E-2</v>
      </c>
      <c r="P65" s="35">
        <f>'Fixed data'!$G$6*P86/1000000</f>
        <v>2.5421166365296156E-2</v>
      </c>
      <c r="Q65" s="35">
        <f>'Fixed data'!$G$6*Q86/1000000</f>
        <v>2.5421166365296156E-2</v>
      </c>
      <c r="R65" s="35">
        <f>'Fixed data'!$G$6*R86/1000000</f>
        <v>2.5421166365296156E-2</v>
      </c>
      <c r="S65" s="35">
        <f>'Fixed data'!$G$6*S86/1000000</f>
        <v>2.5421166365296156E-2</v>
      </c>
      <c r="T65" s="35">
        <f>'Fixed data'!$G$6*T86/1000000</f>
        <v>2.5421166365296156E-2</v>
      </c>
      <c r="U65" s="35">
        <f>'Fixed data'!$G$6*U86/1000000</f>
        <v>2.5421166365296156E-2</v>
      </c>
      <c r="V65" s="35">
        <f>'Fixed data'!$G$6*V86/1000000</f>
        <v>2.5421166365296156E-2</v>
      </c>
      <c r="W65" s="35">
        <f>'Fixed data'!$G$6*W86/1000000</f>
        <v>2.5421166365296156E-2</v>
      </c>
      <c r="X65" s="35">
        <f>'Fixed data'!$G$6*X86/1000000</f>
        <v>2.5421166365296156E-2</v>
      </c>
      <c r="Y65" s="35">
        <f>'Fixed data'!$G$6*Y86/1000000</f>
        <v>2.5421166365296156E-2</v>
      </c>
      <c r="Z65" s="35">
        <f>'Fixed data'!$G$6*Z86/1000000</f>
        <v>2.5421166365296156E-2</v>
      </c>
      <c r="AA65" s="35">
        <f>'Fixed data'!$G$6*AA86/1000000</f>
        <v>2.5421166365296156E-2</v>
      </c>
      <c r="AB65" s="35">
        <f>'Fixed data'!$G$6*AB86/1000000</f>
        <v>2.5421166365296156E-2</v>
      </c>
      <c r="AC65" s="35">
        <f>'Fixed data'!$G$6*AC86/1000000</f>
        <v>2.5421166365296156E-2</v>
      </c>
      <c r="AD65" s="35">
        <f>'Fixed data'!$G$6*AD86/1000000</f>
        <v>2.5421166365296156E-2</v>
      </c>
      <c r="AE65" s="35">
        <f>'Fixed data'!$G$6*AE86/1000000</f>
        <v>2.5421166365296156E-2</v>
      </c>
      <c r="AF65" s="35">
        <f>'Fixed data'!$G$6*AF86/1000000</f>
        <v>2.5421166365296156E-2</v>
      </c>
      <c r="AG65" s="35">
        <f>'Fixed data'!$G$6*AG86/1000000</f>
        <v>2.5421166365296156E-2</v>
      </c>
      <c r="AH65" s="35">
        <f>'Fixed data'!$G$6*AH86/1000000</f>
        <v>2.5421166365296156E-2</v>
      </c>
      <c r="AI65" s="35">
        <f>'Fixed data'!$G$6*AI86/1000000</f>
        <v>2.5421166365296156E-2</v>
      </c>
      <c r="AJ65" s="35">
        <f>'Fixed data'!$G$6*AJ86/1000000</f>
        <v>2.5421166365296156E-2</v>
      </c>
      <c r="AK65" s="35">
        <f>'Fixed data'!$G$6*AK86/1000000</f>
        <v>2.5421166365296156E-2</v>
      </c>
      <c r="AL65" s="35">
        <f>'Fixed data'!$G$6*AL86/1000000</f>
        <v>2.5421166365296156E-2</v>
      </c>
      <c r="AM65" s="35">
        <f>'Fixed data'!$G$6*AM86/1000000</f>
        <v>2.5421166365296156E-2</v>
      </c>
      <c r="AN65" s="35">
        <f>'Fixed data'!$G$6*AN86/1000000</f>
        <v>2.5421166365296156E-2</v>
      </c>
      <c r="AO65" s="35">
        <f>'Fixed data'!$G$6*AO86/1000000</f>
        <v>2.5421166365296156E-2</v>
      </c>
      <c r="AP65" s="35">
        <f>'Fixed data'!$G$6*AP86/1000000</f>
        <v>2.5421166365296156E-2</v>
      </c>
      <c r="AQ65" s="35">
        <f>'Fixed data'!$G$6*AQ86/1000000</f>
        <v>2.5421166365296156E-2</v>
      </c>
      <c r="AR65" s="35">
        <f>'Fixed data'!$G$6*AR86/1000000</f>
        <v>2.5421166365296156E-2</v>
      </c>
      <c r="AS65" s="35">
        <f>'Fixed data'!$G$6*AS86/1000000</f>
        <v>2.5421166365296156E-2</v>
      </c>
      <c r="AT65" s="35">
        <f>'Fixed data'!$G$6*AT86/1000000</f>
        <v>2.5421166365296156E-2</v>
      </c>
      <c r="AU65" s="35">
        <f>'Fixed data'!$G$6*AU86/1000000</f>
        <v>2.5421166365296156E-2</v>
      </c>
      <c r="AV65" s="35">
        <f>'Fixed data'!$G$6*AV86/1000000</f>
        <v>2.5421166365296156E-2</v>
      </c>
      <c r="AW65" s="35">
        <f>'Fixed data'!$G$6*AW86/1000000</f>
        <v>2.5421166365296156E-2</v>
      </c>
      <c r="AX65" s="35">
        <f>'Fixed data'!$G$6*AX86/1000000</f>
        <v>2.5421166365296156E-2</v>
      </c>
      <c r="AY65" s="35">
        <f>'Fixed data'!$G$6*AY86/1000000</f>
        <v>2.5421166365296156E-2</v>
      </c>
      <c r="AZ65" s="35">
        <f>'Fixed data'!$G$6*AZ86/1000000</f>
        <v>2.5421166365296156E-2</v>
      </c>
      <c r="BA65" s="35">
        <f>'Fixed data'!$G$6*BA86/1000000</f>
        <v>2.5421166365296156E-2</v>
      </c>
      <c r="BB65" s="35">
        <f>'Fixed data'!$G$6*BB86/1000000</f>
        <v>2.5421166365296156E-2</v>
      </c>
      <c r="BC65" s="35">
        <f>'Fixed data'!$G$6*BC86/1000000</f>
        <v>2.5421166365296156E-2</v>
      </c>
      <c r="BD65" s="35">
        <f>'Fixed data'!$G$6*BD86/1000000</f>
        <v>2.5421166365296156E-2</v>
      </c>
    </row>
    <row r="66" spans="1:56" ht="15" customHeight="1" x14ac:dyDescent="0.3">
      <c r="A66" s="174"/>
      <c r="B66" s="9" t="s">
        <v>200</v>
      </c>
      <c r="D66" s="4" t="s">
        <v>39</v>
      </c>
      <c r="E66" s="35">
        <f>E87*'Fixed data'!H$5/1000000</f>
        <v>1.9280184763617399E-3</v>
      </c>
      <c r="F66" s="35">
        <f>F87*'Fixed data'!I$5/1000000</f>
        <v>1.9666157220928088E-3</v>
      </c>
      <c r="G66" s="35">
        <f>G87*'Fixed data'!J$5/1000000</f>
        <v>2.0291865160216365E-3</v>
      </c>
      <c r="H66" s="35">
        <f>H87*'Fixed data'!K$5/1000000</f>
        <v>2.0921741180938988E-3</v>
      </c>
      <c r="I66" s="35">
        <f>I87*'Fixed data'!L$5/1000000</f>
        <v>2.157361805139227E-3</v>
      </c>
      <c r="J66" s="35">
        <f>J87*'Fixed data'!M$5/1000000</f>
        <v>3.7249860552389632E-3</v>
      </c>
      <c r="K66" s="35">
        <f>K87*'Fixed data'!N$5/1000000</f>
        <v>5.1822750388786304E-3</v>
      </c>
      <c r="L66" s="35">
        <f>L87*'Fixed data'!O$5/1000000</f>
        <v>6.5292287560582314E-3</v>
      </c>
      <c r="M66" s="35">
        <f>M87*'Fixed data'!P$5/1000000</f>
        <v>7.7658472067777653E-3</v>
      </c>
      <c r="N66" s="35">
        <f>N87*'Fixed data'!Q$5/1000000</f>
        <v>8.8921303910372337E-3</v>
      </c>
      <c r="O66" s="35">
        <f>O87*'Fixed data'!R$5/1000000</f>
        <v>9.9080783088366323E-3</v>
      </c>
      <c r="P66" s="35">
        <f>P87*'Fixed data'!S$5/1000000</f>
        <v>1.0813690960175964E-2</v>
      </c>
      <c r="Q66" s="35">
        <f>Q87*'Fixed data'!T$5/1000000</f>
        <v>1.1608968345055226E-2</v>
      </c>
      <c r="R66" s="35">
        <f>R87*'Fixed data'!U$5/1000000</f>
        <v>1.2293910463474427E-2</v>
      </c>
      <c r="S66" s="35">
        <f>S87*'Fixed data'!V$5/1000000</f>
        <v>1.2868517315433555E-2</v>
      </c>
      <c r="T66" s="35">
        <f>T87*'Fixed data'!W$5/1000000</f>
        <v>1.3112626286735577E-2</v>
      </c>
      <c r="U66" s="35">
        <f>U87*'Fixed data'!X$5/1000000</f>
        <v>1.3522306268749323E-2</v>
      </c>
      <c r="V66" s="35">
        <f>V87*'Fixed data'!Y$5/1000000</f>
        <v>1.3816882396035721E-2</v>
      </c>
      <c r="W66" s="35">
        <f>W87*'Fixed data'!Z$5/1000000</f>
        <v>1.3996354668594781E-2</v>
      </c>
      <c r="X66" s="35">
        <f>X87*'Fixed data'!AA$5/1000000</f>
        <v>1.4060723086426499E-2</v>
      </c>
      <c r="Y66" s="35">
        <f>Y87*'Fixed data'!AB$5/1000000</f>
        <v>1.400998764953087E-2</v>
      </c>
      <c r="Z66" s="35">
        <f>Z87*'Fixed data'!AC$5/1000000</f>
        <v>1.3731594306217591E-2</v>
      </c>
      <c r="AA66" s="35">
        <f>AA87*'Fixed data'!AD$5/1000000</f>
        <v>1.3458872863776374E-2</v>
      </c>
      <c r="AB66" s="35">
        <f>AB87*'Fixed data'!AE$5/1000000</f>
        <v>1.3071047566607815E-2</v>
      </c>
      <c r="AC66" s="35">
        <f>AC87*'Fixed data'!AF$5/1000000</f>
        <v>1.2568118414711909E-2</v>
      </c>
      <c r="AD66" s="35">
        <f>AD87*'Fixed data'!AG$5/1000000</f>
        <v>1.1950085408088666E-2</v>
      </c>
      <c r="AE66" s="35">
        <f>AE87*'Fixed data'!AH$5/1000000</f>
        <v>1.1216948546738076E-2</v>
      </c>
      <c r="AF66" s="35">
        <f>AF87*'Fixed data'!AI$5/1000000</f>
        <v>1.0368707830660141E-2</v>
      </c>
      <c r="AG66" s="35">
        <f>AG87*'Fixed data'!AJ$5/1000000</f>
        <v>9.405363259854865E-3</v>
      </c>
      <c r="AH66" s="35">
        <f>AH87*'Fixed data'!AK$5/1000000</f>
        <v>8.3269148343222462E-3</v>
      </c>
      <c r="AI66" s="35">
        <f>AI87*'Fixed data'!AL$5/1000000</f>
        <v>7.0948038375538381E-3</v>
      </c>
      <c r="AJ66" s="35">
        <f>AJ87*'Fixed data'!AM$5/1000000</f>
        <v>5.7943694064756298E-3</v>
      </c>
      <c r="AK66" s="35">
        <f>AK87*'Fixed data'!AN$5/1000000</f>
        <v>4.3788311206700787E-3</v>
      </c>
      <c r="AL66" s="35">
        <f>AL87*'Fixed data'!AO$5/1000000</f>
        <v>2.8481889801371847E-3</v>
      </c>
      <c r="AM66" s="35">
        <f>AM87*'Fixed data'!AP$5/1000000</f>
        <v>1.202442984876918E-3</v>
      </c>
      <c r="AN66" s="35">
        <f>AN87*'Fixed data'!AQ$5/1000000</f>
        <v>1.2478181918534055E-3</v>
      </c>
      <c r="AO66" s="35">
        <f>AO87*'Fixed data'!AR$5/1000000</f>
        <v>1.2875214979578321E-3</v>
      </c>
      <c r="AP66" s="35">
        <f>AP87*'Fixed data'!AS$5/1000000</f>
        <v>1.3272248040622585E-3</v>
      </c>
      <c r="AQ66" s="35">
        <f>AQ87*'Fixed data'!AT$5/1000000</f>
        <v>1.3669281101666849E-3</v>
      </c>
      <c r="AR66" s="35">
        <f>AR87*'Fixed data'!AU$5/1000000</f>
        <v>1.4066314162711115E-3</v>
      </c>
      <c r="AS66" s="35">
        <f>AS87*'Fixed data'!AV$5/1000000</f>
        <v>1.4520066232475992E-3</v>
      </c>
      <c r="AT66" s="35">
        <f>AT87*'Fixed data'!AW$5/1000000</f>
        <v>1.4860380284799646E-3</v>
      </c>
      <c r="AU66" s="35">
        <f>AU87*'Fixed data'!AX$5/1000000</f>
        <v>1.5257413345843914E-3</v>
      </c>
      <c r="AV66" s="35">
        <f>AV87*'Fixed data'!AY$5/1000000</f>
        <v>1.565444640688818E-3</v>
      </c>
      <c r="AW66" s="35">
        <f>AW87*'Fixed data'!AZ$5/1000000</f>
        <v>1.5994760459211834E-3</v>
      </c>
      <c r="AX66" s="35">
        <f>AX87*'Fixed data'!BA$5/1000000</f>
        <v>1.6278355502814881E-3</v>
      </c>
      <c r="AY66" s="35">
        <f>AY87*'Fixed data'!BB$5/1000000</f>
        <v>1.6561950546417927E-3</v>
      </c>
      <c r="AZ66" s="35">
        <f>AZ87*'Fixed data'!BC$5/1000000</f>
        <v>1.6845545590020974E-3</v>
      </c>
      <c r="BA66" s="35">
        <f>BA87*'Fixed data'!BD$5/1000000</f>
        <v>1.7072421624903412E-3</v>
      </c>
      <c r="BB66" s="35">
        <f>BB87*'Fixed data'!BE$5/1000000</f>
        <v>1.7299297659785851E-3</v>
      </c>
      <c r="BC66" s="35">
        <f>BC87*'Fixed data'!BF$5/1000000</f>
        <v>1.7526173694668286E-3</v>
      </c>
      <c r="BD66" s="35">
        <f>BD87*'Fixed data'!BG$5/1000000</f>
        <v>1.7696330720830115E-3</v>
      </c>
    </row>
    <row r="67" spans="1:56" ht="15" customHeight="1" x14ac:dyDescent="0.3">
      <c r="A67" s="174"/>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74"/>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74"/>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74"/>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74"/>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74"/>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7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7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74"/>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75"/>
      <c r="B76" s="13" t="s">
        <v>99</v>
      </c>
      <c r="C76" s="13"/>
      <c r="D76" s="13" t="s">
        <v>39</v>
      </c>
      <c r="E76" s="53">
        <f>SUM(E65:E75)</f>
        <v>2.7349184841657895E-2</v>
      </c>
      <c r="F76" s="53">
        <f t="shared" ref="F76:BD76" si="9">SUM(F65:F75)</f>
        <v>2.7387782087388964E-2</v>
      </c>
      <c r="G76" s="53">
        <f t="shared" si="9"/>
        <v>2.7450352881317794E-2</v>
      </c>
      <c r="H76" s="53">
        <f t="shared" si="9"/>
        <v>2.7513340483390054E-2</v>
      </c>
      <c r="I76" s="53">
        <f t="shared" si="9"/>
        <v>2.7578528170435383E-2</v>
      </c>
      <c r="J76" s="53">
        <f t="shared" si="9"/>
        <v>2.9146152420535119E-2</v>
      </c>
      <c r="K76" s="53">
        <f t="shared" si="9"/>
        <v>3.0603441404174786E-2</v>
      </c>
      <c r="L76" s="53">
        <f t="shared" si="9"/>
        <v>3.1950395121354391E-2</v>
      </c>
      <c r="M76" s="53">
        <f t="shared" si="9"/>
        <v>3.3187013572073924E-2</v>
      </c>
      <c r="N76" s="53">
        <f t="shared" si="9"/>
        <v>3.4313296756333392E-2</v>
      </c>
      <c r="O76" s="53">
        <f t="shared" si="9"/>
        <v>3.5329244674132787E-2</v>
      </c>
      <c r="P76" s="53">
        <f t="shared" si="9"/>
        <v>3.6234857325472117E-2</v>
      </c>
      <c r="Q76" s="53">
        <f t="shared" si="9"/>
        <v>3.7030134710351381E-2</v>
      </c>
      <c r="R76" s="53">
        <f t="shared" si="9"/>
        <v>3.771507682877058E-2</v>
      </c>
      <c r="S76" s="53">
        <f t="shared" si="9"/>
        <v>3.8289683680729714E-2</v>
      </c>
      <c r="T76" s="53">
        <f t="shared" si="9"/>
        <v>3.8533792652031731E-2</v>
      </c>
      <c r="U76" s="53">
        <f t="shared" si="9"/>
        <v>3.8943472634045476E-2</v>
      </c>
      <c r="V76" s="53">
        <f t="shared" si="9"/>
        <v>3.9238048761331877E-2</v>
      </c>
      <c r="W76" s="53">
        <f t="shared" si="9"/>
        <v>3.9417521033890936E-2</v>
      </c>
      <c r="X76" s="53">
        <f t="shared" si="9"/>
        <v>3.9481889451722652E-2</v>
      </c>
      <c r="Y76" s="53">
        <f t="shared" si="9"/>
        <v>3.9431154014827025E-2</v>
      </c>
      <c r="Z76" s="53">
        <f t="shared" si="9"/>
        <v>3.9152760671513749E-2</v>
      </c>
      <c r="AA76" s="53">
        <f t="shared" si="9"/>
        <v>3.888003922907253E-2</v>
      </c>
      <c r="AB76" s="53">
        <f t="shared" si="9"/>
        <v>3.8492213931903968E-2</v>
      </c>
      <c r="AC76" s="53">
        <f t="shared" si="9"/>
        <v>3.7989284780008063E-2</v>
      </c>
      <c r="AD76" s="53">
        <f t="shared" si="9"/>
        <v>3.7371251773384823E-2</v>
      </c>
      <c r="AE76" s="53">
        <f t="shared" si="9"/>
        <v>3.6638114912034232E-2</v>
      </c>
      <c r="AF76" s="53">
        <f t="shared" si="9"/>
        <v>3.5789874195956299E-2</v>
      </c>
      <c r="AG76" s="53">
        <f t="shared" si="9"/>
        <v>3.4826529625151023E-2</v>
      </c>
      <c r="AH76" s="53">
        <f t="shared" si="9"/>
        <v>3.3748081199618404E-2</v>
      </c>
      <c r="AI76" s="53">
        <f t="shared" si="9"/>
        <v>3.2515970202849992E-2</v>
      </c>
      <c r="AJ76" s="53">
        <f t="shared" si="9"/>
        <v>3.1215535771771788E-2</v>
      </c>
      <c r="AK76" s="53">
        <f t="shared" si="9"/>
        <v>2.9799997485966234E-2</v>
      </c>
      <c r="AL76" s="53">
        <f t="shared" si="9"/>
        <v>2.8269355345433341E-2</v>
      </c>
      <c r="AM76" s="53">
        <f t="shared" si="9"/>
        <v>2.6623609350173074E-2</v>
      </c>
      <c r="AN76" s="53">
        <f t="shared" si="9"/>
        <v>2.6668984557149562E-2</v>
      </c>
      <c r="AO76" s="53">
        <f t="shared" si="9"/>
        <v>2.6708687863253987E-2</v>
      </c>
      <c r="AP76" s="53">
        <f t="shared" si="9"/>
        <v>2.6748391169358416E-2</v>
      </c>
      <c r="AQ76" s="53">
        <f t="shared" si="9"/>
        <v>2.6788094475462841E-2</v>
      </c>
      <c r="AR76" s="53">
        <f t="shared" si="9"/>
        <v>2.682779778156727E-2</v>
      </c>
      <c r="AS76" s="53">
        <f t="shared" si="9"/>
        <v>2.6873172988543755E-2</v>
      </c>
      <c r="AT76" s="53">
        <f t="shared" si="9"/>
        <v>2.690720439377612E-2</v>
      </c>
      <c r="AU76" s="53">
        <f t="shared" si="9"/>
        <v>2.6946907699880548E-2</v>
      </c>
      <c r="AV76" s="53">
        <f t="shared" si="9"/>
        <v>2.6986611005984974E-2</v>
      </c>
      <c r="AW76" s="53">
        <f t="shared" si="9"/>
        <v>2.7020642411217339E-2</v>
      </c>
      <c r="AX76" s="53">
        <f t="shared" si="9"/>
        <v>2.7049001915577645E-2</v>
      </c>
      <c r="AY76" s="53">
        <f t="shared" si="9"/>
        <v>2.707736141993795E-2</v>
      </c>
      <c r="AZ76" s="53">
        <f t="shared" si="9"/>
        <v>2.7105720924298252E-2</v>
      </c>
      <c r="BA76" s="53">
        <f t="shared" si="9"/>
        <v>2.7128408527786498E-2</v>
      </c>
      <c r="BB76" s="53">
        <f t="shared" si="9"/>
        <v>2.7151096131274741E-2</v>
      </c>
      <c r="BC76" s="53">
        <f t="shared" si="9"/>
        <v>2.7173783734762987E-2</v>
      </c>
      <c r="BD76" s="53">
        <f t="shared" si="9"/>
        <v>2.7190799437379169E-2</v>
      </c>
    </row>
    <row r="77" spans="1:56" x14ac:dyDescent="0.3">
      <c r="A77" s="75"/>
      <c r="B77" s="14" t="s">
        <v>16</v>
      </c>
      <c r="C77" s="14"/>
      <c r="D77" s="14" t="s">
        <v>39</v>
      </c>
      <c r="E77" s="54">
        <f>IF('Fixed data'!$G$19=FALSE,E64+E76,E64)</f>
        <v>-8.5098675158342102E-2</v>
      </c>
      <c r="F77" s="54">
        <f>IF('Fixed data'!$G$19=FALSE,F64+F76,F64)</f>
        <v>1.1257570087388966E-2</v>
      </c>
      <c r="G77" s="54">
        <f>IF('Fixed data'!$G$19=FALSE,G64+G76,G64)</f>
        <v>1.1557823547984462E-2</v>
      </c>
      <c r="H77" s="54">
        <f>IF('Fixed data'!$G$19=FALSE,H64+H76,H64)</f>
        <v>1.1858493816723388E-2</v>
      </c>
      <c r="I77" s="54">
        <f>IF('Fixed data'!$G$19=FALSE,I64+I76,I64)</f>
        <v>1.2161364170435382E-2</v>
      </c>
      <c r="J77" s="54">
        <f>IF('Fixed data'!$G$19=FALSE,J64+J76,J64)</f>
        <v>1.3966671087201787E-2</v>
      </c>
      <c r="K77" s="54">
        <f>IF('Fixed data'!$G$19=FALSE,K64+K76,K64)</f>
        <v>1.566164273750812E-2</v>
      </c>
      <c r="L77" s="54">
        <f>IF('Fixed data'!$G$19=FALSE,L64+L76,L64)</f>
        <v>1.7246279121354392E-2</v>
      </c>
      <c r="M77" s="54">
        <f>IF('Fixed data'!$G$19=FALSE,M64+M76,M64)</f>
        <v>1.872058023874059E-2</v>
      </c>
      <c r="N77" s="54">
        <f>IF('Fixed data'!$G$19=FALSE,N64+N76,N64)</f>
        <v>2.0084546089666724E-2</v>
      </c>
      <c r="O77" s="54">
        <f>IF('Fixed data'!$G$19=FALSE,O64+O76,O64)</f>
        <v>2.1338176674132785E-2</v>
      </c>
      <c r="P77" s="54">
        <f>IF('Fixed data'!$G$19=FALSE,P64+P76,P64)</f>
        <v>2.2481471992138784E-2</v>
      </c>
      <c r="Q77" s="54">
        <f>IF('Fixed data'!$G$19=FALSE,Q64+Q76,Q64)</f>
        <v>2.3514432043684714E-2</v>
      </c>
      <c r="R77" s="54">
        <f>IF('Fixed data'!$G$19=FALSE,R64+R76,R64)</f>
        <v>2.4437056828770579E-2</v>
      </c>
      <c r="S77" s="54">
        <f>IF('Fixed data'!$G$19=FALSE,S64+S76,S64)</f>
        <v>2.5249346347396378E-2</v>
      </c>
      <c r="T77" s="54">
        <f>IF('Fixed data'!$G$19=FALSE,T64+T76,T64)</f>
        <v>2.5731137985365062E-2</v>
      </c>
      <c r="U77" s="54">
        <f>IF('Fixed data'!$G$19=FALSE,U64+U76,U64)</f>
        <v>2.6378500634045472E-2</v>
      </c>
      <c r="V77" s="54">
        <f>IF('Fixed data'!$G$19=FALSE,V64+V76,V64)</f>
        <v>2.6910759427998542E-2</v>
      </c>
      <c r="W77" s="54">
        <f>IF('Fixed data'!$G$19=FALSE,W64+W76,W64)</f>
        <v>2.7327914367224267E-2</v>
      </c>
      <c r="X77" s="54">
        <f>IF('Fixed data'!$G$19=FALSE,X64+X76,X64)</f>
        <v>2.7629965451722648E-2</v>
      </c>
      <c r="Y77" s="54">
        <f>IF('Fixed data'!$G$19=FALSE,Y64+Y76,Y64)</f>
        <v>2.7816912681493687E-2</v>
      </c>
      <c r="Z77" s="54">
        <f>IF('Fixed data'!$G$19=FALSE,Z64+Z76,Z64)</f>
        <v>2.7776202004847081E-2</v>
      </c>
      <c r="AA77" s="54">
        <f>IF('Fixed data'!$G$19=FALSE,AA64+AA76,AA64)</f>
        <v>2.7741163229072524E-2</v>
      </c>
      <c r="AB77" s="54">
        <f>IF('Fixed data'!$G$19=FALSE,AB64+AB76,AB64)</f>
        <v>2.7591020598570631E-2</v>
      </c>
      <c r="AC77" s="54">
        <f>IF('Fixed data'!$G$19=FALSE,AC64+AC76,AC64)</f>
        <v>2.7325774113341392E-2</v>
      </c>
      <c r="AD77" s="54">
        <f>IF('Fixed data'!$G$19=FALSE,AD64+AD76,AD64)</f>
        <v>2.6945423773384818E-2</v>
      </c>
      <c r="AE77" s="54">
        <f>IF('Fixed data'!$G$19=FALSE,AE64+AE76,AE64)</f>
        <v>2.6449969578700893E-2</v>
      </c>
      <c r="AF77" s="54">
        <f>IF('Fixed data'!$G$19=FALSE,AF64+AF76,AF64)</f>
        <v>2.5839411529289626E-2</v>
      </c>
      <c r="AG77" s="54">
        <f>IF('Fixed data'!$G$19=FALSE,AG64+AG76,AG64)</f>
        <v>2.5113749625151019E-2</v>
      </c>
      <c r="AH77" s="54">
        <f>IF('Fixed data'!$G$19=FALSE,AH64+AH76,AH64)</f>
        <v>2.4272983866285062E-2</v>
      </c>
      <c r="AI77" s="54">
        <f>IF('Fixed data'!$G$19=FALSE,AI64+AI76,AI64)</f>
        <v>2.3278555536183319E-2</v>
      </c>
      <c r="AJ77" s="54">
        <f>IF('Fixed data'!$G$19=FALSE,AJ64+AJ76,AJ64)</f>
        <v>2.2215803771771781E-2</v>
      </c>
      <c r="AK77" s="54">
        <f>IF('Fixed data'!$G$19=FALSE,AK64+AK76,AK64)</f>
        <v>2.1037948152632893E-2</v>
      </c>
      <c r="AL77" s="54">
        <f>IF('Fixed data'!$G$19=FALSE,AL64+AL76,AL64)</f>
        <v>1.9744988678766666E-2</v>
      </c>
      <c r="AM77" s="54">
        <f>IF('Fixed data'!$G$19=FALSE,AM64+AM76,AM64)</f>
        <v>1.8336925350173068E-2</v>
      </c>
      <c r="AN77" s="54">
        <f>IF('Fixed data'!$G$19=FALSE,AN64+AN76,AN64)</f>
        <v>1.8619983223816222E-2</v>
      </c>
      <c r="AO77" s="54">
        <f>IF('Fixed data'!$G$19=FALSE,AO64+AO76,AO64)</f>
        <v>1.8897369196587313E-2</v>
      </c>
      <c r="AP77" s="54">
        <f>IF('Fixed data'!$G$19=FALSE,AP64+AP76,AP64)</f>
        <v>1.9174755169358407E-2</v>
      </c>
      <c r="AQ77" s="54">
        <f>IF('Fixed data'!$G$19=FALSE,AQ64+AQ76,AQ64)</f>
        <v>1.9452141142129502E-2</v>
      </c>
      <c r="AR77" s="54">
        <f>IF('Fixed data'!$G$19=FALSE,AR64+AR76,AR64)</f>
        <v>1.9729527114900596E-2</v>
      </c>
      <c r="AS77" s="54">
        <f>IF('Fixed data'!$G$19=FALSE,AS64+AS76,AS64)</f>
        <v>2.0012584988543747E-2</v>
      </c>
      <c r="AT77" s="54">
        <f>IF('Fixed data'!$G$19=FALSE,AT64+AT76,AT64)</f>
        <v>2.0284299060442778E-2</v>
      </c>
      <c r="AU77" s="54">
        <f>IF('Fixed data'!$G$19=FALSE,AU64+AU76,AU64)</f>
        <v>2.0561685033213872E-2</v>
      </c>
      <c r="AV77" s="54">
        <f>IF('Fixed data'!$G$19=FALSE,AV64+AV76,AV64)</f>
        <v>2.0839071005984967E-2</v>
      </c>
      <c r="AW77" s="54">
        <f>IF('Fixed data'!$G$19=FALSE,AW64+AW76,AW64)</f>
        <v>2.1110785077883998E-2</v>
      </c>
      <c r="AX77" s="54">
        <f>IF('Fixed data'!$G$19=FALSE,AX64+AX76,AX64)</f>
        <v>2.1376827248910969E-2</v>
      </c>
      <c r="AY77" s="54">
        <f>IF('Fixed data'!$G$19=FALSE,AY64+AY76,AY64)</f>
        <v>2.7077361419937943E-2</v>
      </c>
      <c r="AZ77" s="54">
        <f>IF('Fixed data'!$G$19=FALSE,AZ64+AZ76,AZ64)</f>
        <v>2.7105720924298245E-2</v>
      </c>
      <c r="BA77" s="54">
        <f>IF('Fixed data'!$G$19=FALSE,BA64+BA76,BA64)</f>
        <v>2.7128408527786491E-2</v>
      </c>
      <c r="BB77" s="54">
        <f>IF('Fixed data'!$G$19=FALSE,BB64+BB76,BB64)</f>
        <v>2.7151096131274734E-2</v>
      </c>
      <c r="BC77" s="54">
        <f>IF('Fixed data'!$G$19=FALSE,BC64+BC76,BC64)</f>
        <v>2.717378373476298E-2</v>
      </c>
      <c r="BD77" s="54">
        <f>IF('Fixed data'!$G$19=FALSE,BD64+BD76,BD64)</f>
        <v>2.7190799437379162E-2</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-8.2220942181973053E-2</v>
      </c>
      <c r="F80" s="55">
        <f t="shared" ref="F80:BD80" si="10">F77*F78</f>
        <v>1.0509062136702342E-2</v>
      </c>
      <c r="G80" s="55">
        <f t="shared" si="10"/>
        <v>1.0424494642502688E-2</v>
      </c>
      <c r="H80" s="55">
        <f t="shared" si="10"/>
        <v>1.0333992268795176E-2</v>
      </c>
      <c r="I80" s="55">
        <f t="shared" si="10"/>
        <v>1.0239542303901268E-2</v>
      </c>
      <c r="J80" s="55">
        <f t="shared" si="10"/>
        <v>1.1361895928273117E-2</v>
      </c>
      <c r="K80" s="55">
        <f t="shared" si="10"/>
        <v>1.2309909621140766E-2</v>
      </c>
      <c r="L80" s="55">
        <f t="shared" si="10"/>
        <v>1.3097023666487569E-2</v>
      </c>
      <c r="M80" s="55">
        <f t="shared" si="10"/>
        <v>1.3735869538524813E-2</v>
      </c>
      <c r="N80" s="55">
        <f t="shared" si="10"/>
        <v>1.4238312587785778E-2</v>
      </c>
      <c r="O80" s="55">
        <f t="shared" si="10"/>
        <v>1.4615492651744682E-2</v>
      </c>
      <c r="P80" s="55">
        <f t="shared" si="10"/>
        <v>1.4877862685352279E-2</v>
      </c>
      <c r="Q80" s="55">
        <f t="shared" si="10"/>
        <v>1.5035225502671747E-2</v>
      </c>
      <c r="R80" s="55">
        <f t="shared" si="10"/>
        <v>1.5096768716770686E-2</v>
      </c>
      <c r="S80" s="55">
        <f t="shared" si="10"/>
        <v>1.5071097961169384E-2</v>
      </c>
      <c r="T80" s="55">
        <f t="shared" si="10"/>
        <v>1.4839299391308958E-2</v>
      </c>
      <c r="U80" s="55">
        <f t="shared" si="10"/>
        <v>1.4698200249107531E-2</v>
      </c>
      <c r="V80" s="55">
        <f t="shared" si="10"/>
        <v>1.4487707111821712E-2</v>
      </c>
      <c r="W80" s="55">
        <f t="shared" si="10"/>
        <v>1.4214770164514319E-2</v>
      </c>
      <c r="X80" s="55">
        <f t="shared" si="10"/>
        <v>1.3885878024061497E-2</v>
      </c>
      <c r="Y80" s="55">
        <f t="shared" si="10"/>
        <v>1.3507083404766602E-2</v>
      </c>
      <c r="Z80" s="55">
        <f t="shared" si="10"/>
        <v>1.3031222690582015E-2</v>
      </c>
      <c r="AA80" s="55">
        <f t="shared" si="10"/>
        <v>1.2574670750556967E-2</v>
      </c>
      <c r="AB80" s="55">
        <f t="shared" si="10"/>
        <v>1.2083684302572405E-2</v>
      </c>
      <c r="AC80" s="55">
        <f t="shared" si="10"/>
        <v>1.1562819045532208E-2</v>
      </c>
      <c r="AD80" s="55">
        <f t="shared" si="10"/>
        <v>1.1016304294021031E-2</v>
      </c>
      <c r="AE80" s="55">
        <f t="shared" si="10"/>
        <v>1.0448061792349953E-2</v>
      </c>
      <c r="AF80" s="55">
        <f t="shared" si="10"/>
        <v>9.8617235634693295E-3</v>
      </c>
      <c r="AG80" s="55">
        <f t="shared" si="10"/>
        <v>9.2606488387379261E-3</v>
      </c>
      <c r="AH80" s="55">
        <f t="shared" si="10"/>
        <v>8.6479401124553695E-3</v>
      </c>
      <c r="AI80" s="55">
        <f t="shared" si="10"/>
        <v>9.3111229723914935E-3</v>
      </c>
      <c r="AJ80" s="55">
        <f t="shared" si="10"/>
        <v>8.6272193476986687E-3</v>
      </c>
      <c r="AK80" s="55">
        <f t="shared" si="10"/>
        <v>7.9318586309909851E-3</v>
      </c>
      <c r="AL80" s="55">
        <f t="shared" si="10"/>
        <v>7.227552401338687E-3</v>
      </c>
      <c r="AM80" s="55">
        <f t="shared" si="10"/>
        <v>6.5166388363032575E-3</v>
      </c>
      <c r="AN80" s="55">
        <f t="shared" si="10"/>
        <v>6.4244979662281352E-3</v>
      </c>
      <c r="AO80" s="55">
        <f t="shared" si="10"/>
        <v>6.3302962340680132E-3</v>
      </c>
      <c r="AP80" s="55">
        <f t="shared" si="10"/>
        <v>6.2361318465001163E-3</v>
      </c>
      <c r="AQ80" s="55">
        <f t="shared" si="10"/>
        <v>6.1420825428619317E-3</v>
      </c>
      <c r="AR80" s="55">
        <f t="shared" si="10"/>
        <v>6.0482215023050867E-3</v>
      </c>
      <c r="AS80" s="55">
        <f t="shared" si="10"/>
        <v>5.9563056600051281E-3</v>
      </c>
      <c r="AT80" s="55">
        <f t="shared" si="10"/>
        <v>5.8613353165052652E-3</v>
      </c>
      <c r="AU80" s="55">
        <f t="shared" si="10"/>
        <v>5.7684354873340843E-3</v>
      </c>
      <c r="AV80" s="55">
        <f t="shared" si="10"/>
        <v>5.6759749150748886E-3</v>
      </c>
      <c r="AW80" s="55">
        <f t="shared" si="10"/>
        <v>5.5825069525847005E-3</v>
      </c>
      <c r="AX80" s="55">
        <f t="shared" si="10"/>
        <v>5.4882124059751495E-3</v>
      </c>
      <c r="AY80" s="55">
        <f t="shared" si="10"/>
        <v>6.7492696663809292E-3</v>
      </c>
      <c r="AZ80" s="55">
        <f t="shared" si="10"/>
        <v>6.5595519625370391E-3</v>
      </c>
      <c r="BA80" s="55">
        <f t="shared" si="10"/>
        <v>6.3738275100753408E-3</v>
      </c>
      <c r="BB80" s="55">
        <f t="shared" si="10"/>
        <v>6.1933572515959663E-3</v>
      </c>
      <c r="BC80" s="55">
        <f t="shared" si="10"/>
        <v>6.0179926743447552E-3</v>
      </c>
      <c r="BD80" s="55">
        <f t="shared" si="10"/>
        <v>5.8463699281830961E-3</v>
      </c>
    </row>
    <row r="81" spans="1:56" x14ac:dyDescent="0.3">
      <c r="A81" s="75"/>
      <c r="B81" s="15" t="s">
        <v>18</v>
      </c>
      <c r="C81" s="15"/>
      <c r="D81" s="14" t="s">
        <v>39</v>
      </c>
      <c r="E81" s="56">
        <f>+E80</f>
        <v>-8.2220942181973053E-2</v>
      </c>
      <c r="F81" s="56">
        <f t="shared" ref="F81:BD81" si="11">+E81+F80</f>
        <v>-7.1711880045270709E-2</v>
      </c>
      <c r="G81" s="56">
        <f t="shared" si="11"/>
        <v>-6.128738540276802E-2</v>
      </c>
      <c r="H81" s="56">
        <f t="shared" si="11"/>
        <v>-5.0953393133972846E-2</v>
      </c>
      <c r="I81" s="56">
        <f t="shared" si="11"/>
        <v>-4.0713850830071577E-2</v>
      </c>
      <c r="J81" s="56">
        <f t="shared" si="11"/>
        <v>-2.9351954901798462E-2</v>
      </c>
      <c r="K81" s="56">
        <f t="shared" si="11"/>
        <v>-1.7042045280657697E-2</v>
      </c>
      <c r="L81" s="56">
        <f t="shared" si="11"/>
        <v>-3.9450216141701279E-3</v>
      </c>
      <c r="M81" s="56">
        <f t="shared" si="11"/>
        <v>9.7908479243546849E-3</v>
      </c>
      <c r="N81" s="56">
        <f t="shared" si="11"/>
        <v>2.4029160512140463E-2</v>
      </c>
      <c r="O81" s="56">
        <f t="shared" si="11"/>
        <v>3.8644653163885143E-2</v>
      </c>
      <c r="P81" s="56">
        <f t="shared" si="11"/>
        <v>5.3522515849237423E-2</v>
      </c>
      <c r="Q81" s="56">
        <f t="shared" si="11"/>
        <v>6.8557741351909174E-2</v>
      </c>
      <c r="R81" s="56">
        <f t="shared" si="11"/>
        <v>8.3654510068679855E-2</v>
      </c>
      <c r="S81" s="56">
        <f t="shared" si="11"/>
        <v>9.8725608029849241E-2</v>
      </c>
      <c r="T81" s="56">
        <f t="shared" si="11"/>
        <v>0.1135649074211582</v>
      </c>
      <c r="U81" s="56">
        <f t="shared" si="11"/>
        <v>0.12826310767026572</v>
      </c>
      <c r="V81" s="56">
        <f t="shared" si="11"/>
        <v>0.14275081478208743</v>
      </c>
      <c r="W81" s="56">
        <f t="shared" si="11"/>
        <v>0.15696558494660173</v>
      </c>
      <c r="X81" s="56">
        <f t="shared" si="11"/>
        <v>0.17085146297066323</v>
      </c>
      <c r="Y81" s="56">
        <f t="shared" si="11"/>
        <v>0.18435854637542984</v>
      </c>
      <c r="Z81" s="56">
        <f t="shared" si="11"/>
        <v>0.19738976906601186</v>
      </c>
      <c r="AA81" s="56">
        <f t="shared" si="11"/>
        <v>0.20996443981656882</v>
      </c>
      <c r="AB81" s="56">
        <f t="shared" si="11"/>
        <v>0.22204812411914121</v>
      </c>
      <c r="AC81" s="56">
        <f t="shared" si="11"/>
        <v>0.23361094316467343</v>
      </c>
      <c r="AD81" s="56">
        <f t="shared" si="11"/>
        <v>0.24462724745869446</v>
      </c>
      <c r="AE81" s="56">
        <f t="shared" si="11"/>
        <v>0.25507530925104444</v>
      </c>
      <c r="AF81" s="56">
        <f t="shared" si="11"/>
        <v>0.26493703281451375</v>
      </c>
      <c r="AG81" s="56">
        <f t="shared" si="11"/>
        <v>0.2741976816532517</v>
      </c>
      <c r="AH81" s="56">
        <f t="shared" si="11"/>
        <v>0.28284562176570704</v>
      </c>
      <c r="AI81" s="56">
        <f t="shared" si="11"/>
        <v>0.29215674473809855</v>
      </c>
      <c r="AJ81" s="56">
        <f t="shared" si="11"/>
        <v>0.30078396408579722</v>
      </c>
      <c r="AK81" s="56">
        <f t="shared" si="11"/>
        <v>0.30871582271678821</v>
      </c>
      <c r="AL81" s="56">
        <f t="shared" si="11"/>
        <v>0.31594337511812692</v>
      </c>
      <c r="AM81" s="56">
        <f t="shared" si="11"/>
        <v>0.32246001395443019</v>
      </c>
      <c r="AN81" s="56">
        <f t="shared" si="11"/>
        <v>0.32888451192065832</v>
      </c>
      <c r="AO81" s="56">
        <f t="shared" si="11"/>
        <v>0.33521480815472632</v>
      </c>
      <c r="AP81" s="56">
        <f t="shared" si="11"/>
        <v>0.34145094000122644</v>
      </c>
      <c r="AQ81" s="56">
        <f t="shared" si="11"/>
        <v>0.34759302254408836</v>
      </c>
      <c r="AR81" s="56">
        <f t="shared" si="11"/>
        <v>0.35364124404639347</v>
      </c>
      <c r="AS81" s="56">
        <f t="shared" si="11"/>
        <v>0.35959754970639857</v>
      </c>
      <c r="AT81" s="56">
        <f t="shared" si="11"/>
        <v>0.36545888502290386</v>
      </c>
      <c r="AU81" s="56">
        <f t="shared" si="11"/>
        <v>0.37122732051023793</v>
      </c>
      <c r="AV81" s="56">
        <f t="shared" si="11"/>
        <v>0.37690329542531281</v>
      </c>
      <c r="AW81" s="56">
        <f t="shared" si="11"/>
        <v>0.38248580237789753</v>
      </c>
      <c r="AX81" s="56">
        <f t="shared" si="11"/>
        <v>0.38797401478387267</v>
      </c>
      <c r="AY81" s="56">
        <f t="shared" si="11"/>
        <v>0.39472328445025362</v>
      </c>
      <c r="AZ81" s="56">
        <f t="shared" si="11"/>
        <v>0.40128283641279067</v>
      </c>
      <c r="BA81" s="56">
        <f t="shared" si="11"/>
        <v>0.40765666392286598</v>
      </c>
      <c r="BB81" s="56">
        <f t="shared" si="11"/>
        <v>0.41385002117446196</v>
      </c>
      <c r="BC81" s="56">
        <f t="shared" si="11"/>
        <v>0.41986801384880673</v>
      </c>
      <c r="BD81" s="56">
        <f t="shared" si="11"/>
        <v>0.42571438377698984</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76" t="s">
        <v>298</v>
      </c>
      <c r="B86" s="4" t="s">
        <v>210</v>
      </c>
      <c r="D86" s="4" t="s">
        <v>86</v>
      </c>
      <c r="E86" s="44">
        <v>525</v>
      </c>
      <c r="F86" s="44">
        <v>525</v>
      </c>
      <c r="G86" s="44">
        <v>525</v>
      </c>
      <c r="H86" s="44">
        <v>525</v>
      </c>
      <c r="I86" s="44">
        <v>525</v>
      </c>
      <c r="J86" s="44">
        <v>525</v>
      </c>
      <c r="K86" s="44">
        <v>525</v>
      </c>
      <c r="L86" s="44">
        <v>525</v>
      </c>
      <c r="M86" s="44">
        <v>525</v>
      </c>
      <c r="N86" s="44">
        <v>525</v>
      </c>
      <c r="O86" s="44">
        <v>525</v>
      </c>
      <c r="P86" s="44">
        <v>525</v>
      </c>
      <c r="Q86" s="44">
        <v>525</v>
      </c>
      <c r="R86" s="44">
        <v>525</v>
      </c>
      <c r="S86" s="44">
        <v>525</v>
      </c>
      <c r="T86" s="44">
        <v>525</v>
      </c>
      <c r="U86" s="44">
        <v>525</v>
      </c>
      <c r="V86" s="44">
        <v>525</v>
      </c>
      <c r="W86" s="44">
        <v>525</v>
      </c>
      <c r="X86" s="44">
        <v>525</v>
      </c>
      <c r="Y86" s="44">
        <v>525</v>
      </c>
      <c r="Z86" s="44">
        <v>525</v>
      </c>
      <c r="AA86" s="44">
        <v>525</v>
      </c>
      <c r="AB86" s="44">
        <v>525</v>
      </c>
      <c r="AC86" s="44">
        <v>525</v>
      </c>
      <c r="AD86" s="44">
        <v>525</v>
      </c>
      <c r="AE86" s="44">
        <v>525</v>
      </c>
      <c r="AF86" s="44">
        <v>525</v>
      </c>
      <c r="AG86" s="44">
        <v>525</v>
      </c>
      <c r="AH86" s="44">
        <v>525</v>
      </c>
      <c r="AI86" s="44">
        <v>525</v>
      </c>
      <c r="AJ86" s="44">
        <v>525</v>
      </c>
      <c r="AK86" s="44">
        <v>525</v>
      </c>
      <c r="AL86" s="44">
        <v>525</v>
      </c>
      <c r="AM86" s="44">
        <v>525</v>
      </c>
      <c r="AN86" s="44">
        <v>525</v>
      </c>
      <c r="AO86" s="44">
        <v>525</v>
      </c>
      <c r="AP86" s="44">
        <v>525</v>
      </c>
      <c r="AQ86" s="44">
        <v>525</v>
      </c>
      <c r="AR86" s="44">
        <v>525</v>
      </c>
      <c r="AS86" s="44">
        <v>525</v>
      </c>
      <c r="AT86" s="44">
        <v>525</v>
      </c>
      <c r="AU86" s="44">
        <v>525</v>
      </c>
      <c r="AV86" s="44">
        <v>525</v>
      </c>
      <c r="AW86" s="44">
        <v>525</v>
      </c>
      <c r="AX86" s="44">
        <v>525</v>
      </c>
      <c r="AY86" s="44">
        <v>525</v>
      </c>
      <c r="AZ86" s="44">
        <v>525</v>
      </c>
      <c r="BA86" s="44">
        <v>525</v>
      </c>
      <c r="BB86" s="44">
        <v>525</v>
      </c>
      <c r="BC86" s="44">
        <v>525</v>
      </c>
      <c r="BD86" s="44">
        <v>525</v>
      </c>
    </row>
    <row r="87" spans="1:56" x14ac:dyDescent="0.3">
      <c r="A87" s="176"/>
      <c r="B87" s="4" t="s">
        <v>211</v>
      </c>
      <c r="D87" s="4" t="s">
        <v>88</v>
      </c>
      <c r="E87" s="35">
        <f>E86*'Fixed data'!H$12</f>
        <v>263.99467500000003</v>
      </c>
      <c r="F87" s="35">
        <f>F86*'Fixed data'!I$12</f>
        <v>256.38453750000008</v>
      </c>
      <c r="G87" s="35">
        <f>G86*'Fixed data'!J$12</f>
        <v>248.77440000000007</v>
      </c>
      <c r="H87" s="35">
        <f>H86*'Fixed data'!K$12</f>
        <v>241.16426250000006</v>
      </c>
      <c r="I87" s="35">
        <f>I86*'Fixed data'!L$12</f>
        <v>233.55412500000006</v>
      </c>
      <c r="J87" s="35">
        <f>J86*'Fixed data'!M$12</f>
        <v>225.94398750000008</v>
      </c>
      <c r="K87" s="35">
        <f>K86*'Fixed data'!N$12</f>
        <v>218.33385000000007</v>
      </c>
      <c r="L87" s="35">
        <f>L86*'Fixed data'!O$12</f>
        <v>210.72371250000006</v>
      </c>
      <c r="M87" s="35">
        <f>M86*'Fixed data'!P$12</f>
        <v>203.11357500000008</v>
      </c>
      <c r="N87" s="35">
        <f>N86*'Fixed data'!Q$12</f>
        <v>195.50343750000008</v>
      </c>
      <c r="O87" s="35">
        <f>O86*'Fixed data'!R$12</f>
        <v>187.89330000000007</v>
      </c>
      <c r="P87" s="35">
        <f>P86*'Fixed data'!S$12</f>
        <v>180.28316250000009</v>
      </c>
      <c r="Q87" s="35">
        <f>Q86*'Fixed data'!T$12</f>
        <v>172.67302500000008</v>
      </c>
      <c r="R87" s="35">
        <f>R86*'Fixed data'!U$12</f>
        <v>165.0628875000001</v>
      </c>
      <c r="S87" s="35">
        <f>S86*'Fixed data'!V$12</f>
        <v>157.45275000000009</v>
      </c>
      <c r="T87" s="35">
        <f>T86*'Fixed data'!W$12</f>
        <v>149.84261250000009</v>
      </c>
      <c r="U87" s="35">
        <f>U86*'Fixed data'!X$12</f>
        <v>142.23247500000011</v>
      </c>
      <c r="V87" s="35">
        <f>V86*'Fixed data'!Y$12</f>
        <v>134.6223375000001</v>
      </c>
      <c r="W87" s="35">
        <f>W86*'Fixed data'!Z$12</f>
        <v>127.01220000000012</v>
      </c>
      <c r="X87" s="35">
        <f>X86*'Fixed data'!AA$12</f>
        <v>119.40206250000013</v>
      </c>
      <c r="Y87" s="35">
        <f>Y86*'Fixed data'!AB$12</f>
        <v>111.79192500000012</v>
      </c>
      <c r="Z87" s="35">
        <f>Z86*'Fixed data'!AC$12</f>
        <v>104.18178750000013</v>
      </c>
      <c r="AA87" s="35">
        <f>AA86*'Fixed data'!AD$12</f>
        <v>96.571650000000133</v>
      </c>
      <c r="AB87" s="35">
        <f>AB86*'Fixed data'!AE$12</f>
        <v>88.96151250000014</v>
      </c>
      <c r="AC87" s="35">
        <f>AC86*'Fixed data'!AF$12</f>
        <v>81.351375000000132</v>
      </c>
      <c r="AD87" s="35">
        <f>AD86*'Fixed data'!AG$12</f>
        <v>73.741237500000139</v>
      </c>
      <c r="AE87" s="35">
        <f>AE86*'Fixed data'!AH$12</f>
        <v>66.131100000000146</v>
      </c>
      <c r="AF87" s="35">
        <f>AF86*'Fixed data'!AI$12</f>
        <v>58.520962500000138</v>
      </c>
      <c r="AG87" s="35">
        <f>AG86*'Fixed data'!AJ$12</f>
        <v>50.910825000000131</v>
      </c>
      <c r="AH87" s="35">
        <f>AH86*'Fixed data'!AK$12</f>
        <v>43.30068750000013</v>
      </c>
      <c r="AI87" s="35">
        <f>AI86*'Fixed data'!AL$12</f>
        <v>35.690550000000123</v>
      </c>
      <c r="AJ87" s="35">
        <f>AJ86*'Fixed data'!AM$12</f>
        <v>28.080412500000126</v>
      </c>
      <c r="AK87" s="35">
        <f>AK86*'Fixed data'!AN$12</f>
        <v>20.470275000000125</v>
      </c>
      <c r="AL87" s="35">
        <f>AL86*'Fixed data'!AO$12</f>
        <v>12.860137500000128</v>
      </c>
      <c r="AM87" s="35">
        <f>AM86*'Fixed data'!AP$12</f>
        <v>5.25</v>
      </c>
      <c r="AN87" s="35">
        <f>AN86*'Fixed data'!AQ$12</f>
        <v>5.25</v>
      </c>
      <c r="AO87" s="35">
        <f>AO86*'Fixed data'!AR$12</f>
        <v>5.25</v>
      </c>
      <c r="AP87" s="35">
        <f>AP86*'Fixed data'!AS$12</f>
        <v>5.25</v>
      </c>
      <c r="AQ87" s="35">
        <f>AQ86*'Fixed data'!AT$12</f>
        <v>5.25</v>
      </c>
      <c r="AR87" s="35">
        <f>AR86*'Fixed data'!AU$12</f>
        <v>5.25</v>
      </c>
      <c r="AS87" s="35">
        <f>AS86*'Fixed data'!AV$12</f>
        <v>5.25</v>
      </c>
      <c r="AT87" s="35">
        <f>AT86*'Fixed data'!AW$12</f>
        <v>5.25</v>
      </c>
      <c r="AU87" s="35">
        <f>AU86*'Fixed data'!AX$12</f>
        <v>5.25</v>
      </c>
      <c r="AV87" s="35">
        <f>AV86*'Fixed data'!AY$12</f>
        <v>5.25</v>
      </c>
      <c r="AW87" s="35">
        <f>AW86*'Fixed data'!AZ$12</f>
        <v>5.25</v>
      </c>
      <c r="AX87" s="35">
        <f>AX86*'Fixed data'!BA$12</f>
        <v>5.25</v>
      </c>
      <c r="AY87" s="35">
        <f>AY86*'Fixed data'!BB$12</f>
        <v>5.25</v>
      </c>
      <c r="AZ87" s="35">
        <f>AZ86*'Fixed data'!BC$12</f>
        <v>5.25</v>
      </c>
      <c r="BA87" s="35">
        <f>BA86*'Fixed data'!BD$12</f>
        <v>5.25</v>
      </c>
      <c r="BB87" s="35">
        <f>BB86*'Fixed data'!BE$12</f>
        <v>5.25</v>
      </c>
      <c r="BC87" s="35">
        <f>BC86*'Fixed data'!BF$12</f>
        <v>5.25</v>
      </c>
      <c r="BD87" s="35">
        <f>BD86*'Fixed data'!BG$12</f>
        <v>5.25</v>
      </c>
    </row>
    <row r="88" spans="1:56" ht="12.75" customHeight="1" x14ac:dyDescent="0.3">
      <c r="A88" s="176"/>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76"/>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76"/>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76"/>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76"/>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76"/>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334</v>
      </c>
    </row>
    <row r="97" spans="1:3" x14ac:dyDescent="0.3">
      <c r="B97" s="70" t="s">
        <v>153</v>
      </c>
    </row>
    <row r="98" spans="1:3" x14ac:dyDescent="0.3">
      <c r="B98" s="4" t="s">
        <v>318</v>
      </c>
    </row>
    <row r="99" spans="1:3" x14ac:dyDescent="0.3">
      <c r="B99" s="4" t="s">
        <v>336</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319</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366</v>
      </c>
    </row>
    <row r="5" spans="1:4" x14ac:dyDescent="0.25">
      <c r="B5" t="s">
        <v>349</v>
      </c>
      <c r="C5" s="138">
        <v>241700</v>
      </c>
      <c r="D5" s="138">
        <f>SUM(C5*$C$9)</f>
        <v>725100</v>
      </c>
    </row>
    <row r="6" spans="1:4" x14ac:dyDescent="0.25">
      <c r="B6" t="s">
        <v>350</v>
      </c>
      <c r="C6" s="138">
        <v>360700</v>
      </c>
      <c r="D6" s="138">
        <f t="shared" ref="D6:D7" si="0">SUM(C6*$C$9)</f>
        <v>1082100</v>
      </c>
    </row>
    <row r="7" spans="1:4" x14ac:dyDescent="0.25">
      <c r="B7" t="s">
        <v>347</v>
      </c>
      <c r="C7" s="138">
        <f>SUM(C6-C5)</f>
        <v>119000</v>
      </c>
      <c r="D7" s="138">
        <f t="shared" si="0"/>
        <v>357000</v>
      </c>
    </row>
    <row r="8" spans="1:4" x14ac:dyDescent="0.25">
      <c r="B8" t="s">
        <v>348</v>
      </c>
      <c r="C8" s="139">
        <v>175</v>
      </c>
      <c r="D8">
        <f>SUM(C8*C9)</f>
        <v>525</v>
      </c>
    </row>
    <row r="9" spans="1:4" x14ac:dyDescent="0.25">
      <c r="B9" t="s">
        <v>351</v>
      </c>
      <c r="C9" s="139">
        <v>3</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9" activePane="bottomRight" state="frozen"/>
      <selection activeCell="E44" sqref="E44"/>
      <selection pane="topRight" activeCell="E44" sqref="E44"/>
      <selection pane="bottomLeft" activeCell="E44" sqref="E44"/>
      <selection pane="bottomRight" activeCell="E21" sqref="E2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-0.73374412052582283</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-0.68730724840341806</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-0.66128450971517516</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-0.55151068701204187</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84"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5"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6"/>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6"/>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6"/>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6"/>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7"/>
      <c r="B18" s="123" t="s">
        <v>195</v>
      </c>
      <c r="C18" s="129"/>
      <c r="D18" s="124" t="s">
        <v>39</v>
      </c>
      <c r="E18" s="59">
        <f>SUM(E13:E17)</f>
        <v>0</v>
      </c>
      <c r="F18" s="59">
        <f>SUM(F13:F17)</f>
        <v>0</v>
      </c>
      <c r="G18" s="59">
        <f>SUM(G13:G17)</f>
        <v>0</v>
      </c>
      <c r="H18" s="59">
        <f>SUM(H13:H17)</f>
        <v>0</v>
      </c>
      <c r="I18" s="59">
        <f>SUM(I13:I17)</f>
        <v>0</v>
      </c>
      <c r="J18" s="59">
        <f>SUM(J13:J17)</f>
        <v>0</v>
      </c>
      <c r="K18" s="59">
        <f>SUM(K13:K17)</f>
        <v>0</v>
      </c>
      <c r="L18" s="59">
        <f>SUM(L13:L17)</f>
        <v>0</v>
      </c>
      <c r="M18" s="59">
        <f>SUM(M13:M17)</f>
        <v>0</v>
      </c>
      <c r="N18" s="59">
        <f>SUM(N13:N17)</f>
        <v>0</v>
      </c>
      <c r="O18" s="59">
        <f>SUM(O13:O17)</f>
        <v>0</v>
      </c>
      <c r="P18" s="59">
        <f>SUM(P13:P17)</f>
        <v>0</v>
      </c>
      <c r="Q18" s="59">
        <f>SUM(Q13:Q17)</f>
        <v>0</v>
      </c>
      <c r="R18" s="59">
        <f>SUM(R13:R17)</f>
        <v>0</v>
      </c>
      <c r="S18" s="59">
        <f>SUM(S13:S17)</f>
        <v>0</v>
      </c>
      <c r="T18" s="59">
        <f>SUM(T13:T17)</f>
        <v>0</v>
      </c>
      <c r="U18" s="59">
        <f>SUM(U13:U17)</f>
        <v>0</v>
      </c>
      <c r="V18" s="59">
        <f>SUM(V13:V17)</f>
        <v>0</v>
      </c>
      <c r="W18" s="59">
        <f>SUM(W13:W17)</f>
        <v>0</v>
      </c>
      <c r="X18" s="59">
        <f>SUM(X13:X17)</f>
        <v>0</v>
      </c>
      <c r="Y18" s="59">
        <f>SUM(Y13:Y17)</f>
        <v>0</v>
      </c>
      <c r="Z18" s="59">
        <f>SUM(Z13:Z17)</f>
        <v>0</v>
      </c>
      <c r="AA18" s="59">
        <f>SUM(AA13:AA17)</f>
        <v>0</v>
      </c>
      <c r="AB18" s="59">
        <f>SUM(AB13:AB17)</f>
        <v>0</v>
      </c>
      <c r="AC18" s="59">
        <f>SUM(AC13:AC17)</f>
        <v>0</v>
      </c>
      <c r="AD18" s="59">
        <f>SUM(AD13:AD17)</f>
        <v>0</v>
      </c>
      <c r="AE18" s="59">
        <f>SUM(AE13:AE17)</f>
        <v>0</v>
      </c>
      <c r="AF18" s="59">
        <f>SUM(AF13:AF17)</f>
        <v>0</v>
      </c>
      <c r="AG18" s="59">
        <f>SUM(AG13:AG17)</f>
        <v>0</v>
      </c>
      <c r="AH18" s="59">
        <f>SUM(AH13:AH17)</f>
        <v>0</v>
      </c>
      <c r="AI18" s="59">
        <f>SUM(AI13:AI17)</f>
        <v>0</v>
      </c>
      <c r="AJ18" s="59">
        <f>SUM(AJ13:AJ17)</f>
        <v>0</v>
      </c>
      <c r="AK18" s="59">
        <f>SUM(AK13:AK17)</f>
        <v>0</v>
      </c>
      <c r="AL18" s="59">
        <f>SUM(AL13:AL17)</f>
        <v>0</v>
      </c>
      <c r="AM18" s="59">
        <f>SUM(AM13:AM17)</f>
        <v>0</v>
      </c>
      <c r="AN18" s="59">
        <f>SUM(AN13:AN17)</f>
        <v>0</v>
      </c>
      <c r="AO18" s="59">
        <f>SUM(AO13:AO17)</f>
        <v>0</v>
      </c>
      <c r="AP18" s="59">
        <f>SUM(AP13:AP17)</f>
        <v>0</v>
      </c>
      <c r="AQ18" s="59">
        <f>SUM(AQ13:AQ17)</f>
        <v>0</v>
      </c>
      <c r="AR18" s="59">
        <f>SUM(AR13:AR17)</f>
        <v>0</v>
      </c>
      <c r="AS18" s="59">
        <f>SUM(AS13:AS17)</f>
        <v>0</v>
      </c>
      <c r="AT18" s="59">
        <f>SUM(AT13:AT17)</f>
        <v>0</v>
      </c>
      <c r="AU18" s="59">
        <f>SUM(AU13:AU17)</f>
        <v>0</v>
      </c>
      <c r="AV18" s="59">
        <f>SUM(AV13:AV17)</f>
        <v>0</v>
      </c>
      <c r="AW18" s="59">
        <f>SUM(AW13:AW17)</f>
        <v>0</v>
      </c>
      <c r="AX18" s="61"/>
      <c r="AY18" s="61"/>
      <c r="AZ18" s="61"/>
      <c r="BA18" s="61"/>
      <c r="BB18" s="61"/>
      <c r="BC18" s="61"/>
      <c r="BD18" s="61"/>
    </row>
    <row r="19" spans="1:56" x14ac:dyDescent="0.3">
      <c r="A19" s="188"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8"/>
      <c r="B20" s="61" t="s">
        <v>159</v>
      </c>
      <c r="C20" s="8"/>
      <c r="D20" s="9" t="s">
        <v>39</v>
      </c>
      <c r="E20" s="34">
        <v>-2.0289000000000001</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8"/>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8"/>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8"/>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8"/>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9"/>
      <c r="B25" s="61" t="s">
        <v>320</v>
      </c>
      <c r="C25" s="8"/>
      <c r="D25" s="9" t="s">
        <v>39</v>
      </c>
      <c r="E25" s="68">
        <f>SUM(E19:E24)</f>
        <v>-2.0289000000000001</v>
      </c>
      <c r="F25" s="68">
        <f>SUM(F19:F24)</f>
        <v>0</v>
      </c>
      <c r="G25" s="68">
        <f>SUM(G19:G24)</f>
        <v>0</v>
      </c>
      <c r="H25" s="68">
        <f>SUM(H19:H24)</f>
        <v>0</v>
      </c>
      <c r="I25" s="68">
        <f>SUM(I19:I24)</f>
        <v>0</v>
      </c>
      <c r="J25" s="68">
        <f>SUM(J19:J24)</f>
        <v>0</v>
      </c>
      <c r="K25" s="68">
        <f>SUM(K19:K24)</f>
        <v>0</v>
      </c>
      <c r="L25" s="68">
        <f>SUM(L19:L24)</f>
        <v>0</v>
      </c>
      <c r="M25" s="68">
        <f>SUM(M19:M24)</f>
        <v>0</v>
      </c>
      <c r="N25" s="68">
        <f>SUM(N19:N24)</f>
        <v>0</v>
      </c>
      <c r="O25" s="68">
        <f>SUM(O19:O24)</f>
        <v>0</v>
      </c>
      <c r="P25" s="68">
        <f>SUM(P19:P24)</f>
        <v>0</v>
      </c>
      <c r="Q25" s="68">
        <f>SUM(Q19:Q24)</f>
        <v>0</v>
      </c>
      <c r="R25" s="68">
        <f>SUM(R19:R24)</f>
        <v>0</v>
      </c>
      <c r="S25" s="68">
        <f>SUM(S19:S24)</f>
        <v>0</v>
      </c>
      <c r="T25" s="68">
        <f>SUM(T19:T24)</f>
        <v>0</v>
      </c>
      <c r="U25" s="68">
        <f>SUM(U19:U24)</f>
        <v>0</v>
      </c>
      <c r="V25" s="68">
        <f>SUM(V19:V24)</f>
        <v>0</v>
      </c>
      <c r="W25" s="68">
        <f>SUM(W19:W24)</f>
        <v>0</v>
      </c>
      <c r="X25" s="68">
        <f>SUM(X19:X24)</f>
        <v>0</v>
      </c>
      <c r="Y25" s="68">
        <f>SUM(Y19:Y24)</f>
        <v>0</v>
      </c>
      <c r="Z25" s="68">
        <f>SUM(Z19:Z24)</f>
        <v>0</v>
      </c>
      <c r="AA25" s="68">
        <f>SUM(AA19:AA24)</f>
        <v>0</v>
      </c>
      <c r="AB25" s="68">
        <f>SUM(AB19:AB24)</f>
        <v>0</v>
      </c>
      <c r="AC25" s="68">
        <f>SUM(AC19:AC24)</f>
        <v>0</v>
      </c>
      <c r="AD25" s="68">
        <f>SUM(AD19:AD24)</f>
        <v>0</v>
      </c>
      <c r="AE25" s="68">
        <f>SUM(AE19:AE24)</f>
        <v>0</v>
      </c>
      <c r="AF25" s="68">
        <f>SUM(AF19:AF24)</f>
        <v>0</v>
      </c>
      <c r="AG25" s="68">
        <f>SUM(AG19:AG24)</f>
        <v>0</v>
      </c>
      <c r="AH25" s="68">
        <f>SUM(AH19:AH24)</f>
        <v>0</v>
      </c>
      <c r="AI25" s="68">
        <f>SUM(AI19:AI24)</f>
        <v>0</v>
      </c>
      <c r="AJ25" s="68">
        <f>SUM(AJ19:AJ24)</f>
        <v>0</v>
      </c>
      <c r="AK25" s="68">
        <f>SUM(AK19:AK24)</f>
        <v>0</v>
      </c>
      <c r="AL25" s="68">
        <f>SUM(AL19:AL24)</f>
        <v>0</v>
      </c>
      <c r="AM25" s="68">
        <f>SUM(AM19:AM24)</f>
        <v>0</v>
      </c>
      <c r="AN25" s="68">
        <f>SUM(AN19:AN24)</f>
        <v>0</v>
      </c>
      <c r="AO25" s="68">
        <f>SUM(AO19:AO24)</f>
        <v>0</v>
      </c>
      <c r="AP25" s="68">
        <f>SUM(AP19:AP24)</f>
        <v>0</v>
      </c>
      <c r="AQ25" s="68">
        <f>SUM(AQ19:AQ24)</f>
        <v>0</v>
      </c>
      <c r="AR25" s="68">
        <f>SUM(AR19:AR24)</f>
        <v>0</v>
      </c>
      <c r="AS25" s="68">
        <f>SUM(AS19:AS24)</f>
        <v>0</v>
      </c>
      <c r="AT25" s="68">
        <f>SUM(AT19:AT24)</f>
        <v>0</v>
      </c>
      <c r="AU25" s="68">
        <f>SUM(AU19:AU24)</f>
        <v>0</v>
      </c>
      <c r="AV25" s="68">
        <f>SUM(AV19:AV24)</f>
        <v>0</v>
      </c>
      <c r="AW25" s="68">
        <f>SUM(AW19:AW24)</f>
        <v>0</v>
      </c>
      <c r="AX25" s="68">
        <f>SUM(AX19:AX24)</f>
        <v>0</v>
      </c>
      <c r="AY25" s="68">
        <f>SUM(AY19:AY24)</f>
        <v>0</v>
      </c>
      <c r="AZ25" s="68">
        <f>SUM(AZ19:AZ24)</f>
        <v>0</v>
      </c>
      <c r="BA25" s="68">
        <f>SUM(BA19:BA24)</f>
        <v>0</v>
      </c>
      <c r="BB25" s="68">
        <f>SUM(BB19:BB24)</f>
        <v>0</v>
      </c>
      <c r="BC25" s="68">
        <f>SUM(BC19:BC24)</f>
        <v>0</v>
      </c>
      <c r="BD25" s="68">
        <f>SUM(BD19:BD24)</f>
        <v>0</v>
      </c>
    </row>
    <row r="26" spans="1:56" ht="15.75" thickBot="1" x14ac:dyDescent="0.35">
      <c r="A26" s="190"/>
      <c r="B26" s="57" t="s">
        <v>94</v>
      </c>
      <c r="C26" s="58" t="s">
        <v>92</v>
      </c>
      <c r="D26" s="57" t="s">
        <v>39</v>
      </c>
      <c r="E26" s="59">
        <f>E18+E25</f>
        <v>-2.0289000000000001</v>
      </c>
      <c r="F26" s="59">
        <f>F18+F25</f>
        <v>0</v>
      </c>
      <c r="G26" s="59">
        <f>G18+G25</f>
        <v>0</v>
      </c>
      <c r="H26" s="59">
        <f>H18+H25</f>
        <v>0</v>
      </c>
      <c r="I26" s="59">
        <f>I18+I25</f>
        <v>0</v>
      </c>
      <c r="J26" s="59">
        <f>J18+J25</f>
        <v>0</v>
      </c>
      <c r="K26" s="59">
        <f>K18+K25</f>
        <v>0</v>
      </c>
      <c r="L26" s="59">
        <f>L18+L25</f>
        <v>0</v>
      </c>
      <c r="M26" s="59">
        <f>M18+M25</f>
        <v>0</v>
      </c>
      <c r="N26" s="59">
        <f>N18+N25</f>
        <v>0</v>
      </c>
      <c r="O26" s="59">
        <f>O18+O25</f>
        <v>0</v>
      </c>
      <c r="P26" s="59">
        <f>P18+P25</f>
        <v>0</v>
      </c>
      <c r="Q26" s="59">
        <f>Q18+Q25</f>
        <v>0</v>
      </c>
      <c r="R26" s="59">
        <f>R18+R25</f>
        <v>0</v>
      </c>
      <c r="S26" s="59">
        <f>S18+S25</f>
        <v>0</v>
      </c>
      <c r="T26" s="59">
        <f>T18+T25</f>
        <v>0</v>
      </c>
      <c r="U26" s="59">
        <f>U18+U25</f>
        <v>0</v>
      </c>
      <c r="V26" s="59">
        <f>V18+V25</f>
        <v>0</v>
      </c>
      <c r="W26" s="59">
        <f>W18+W25</f>
        <v>0</v>
      </c>
      <c r="X26" s="59">
        <f>X18+X25</f>
        <v>0</v>
      </c>
      <c r="Y26" s="59">
        <f>Y18+Y25</f>
        <v>0</v>
      </c>
      <c r="Z26" s="59">
        <f>Z18+Z25</f>
        <v>0</v>
      </c>
      <c r="AA26" s="59">
        <f>AA18+AA25</f>
        <v>0</v>
      </c>
      <c r="AB26" s="59">
        <f>AB18+AB25</f>
        <v>0</v>
      </c>
      <c r="AC26" s="59">
        <f>AC18+AC25</f>
        <v>0</v>
      </c>
      <c r="AD26" s="59">
        <f>AD18+AD25</f>
        <v>0</v>
      </c>
      <c r="AE26" s="59">
        <f>AE18+AE25</f>
        <v>0</v>
      </c>
      <c r="AF26" s="59">
        <f>AF18+AF25</f>
        <v>0</v>
      </c>
      <c r="AG26" s="59">
        <f>AG18+AG25</f>
        <v>0</v>
      </c>
      <c r="AH26" s="59">
        <f>AH18+AH25</f>
        <v>0</v>
      </c>
      <c r="AI26" s="59">
        <f>AI18+AI25</f>
        <v>0</v>
      </c>
      <c r="AJ26" s="59">
        <f>AJ18+AJ25</f>
        <v>0</v>
      </c>
      <c r="AK26" s="59">
        <f>AK18+AK25</f>
        <v>0</v>
      </c>
      <c r="AL26" s="59">
        <f>AL18+AL25</f>
        <v>0</v>
      </c>
      <c r="AM26" s="59">
        <f>AM18+AM25</f>
        <v>0</v>
      </c>
      <c r="AN26" s="59">
        <f>AN18+AN25</f>
        <v>0</v>
      </c>
      <c r="AO26" s="59">
        <f>AO18+AO25</f>
        <v>0</v>
      </c>
      <c r="AP26" s="59">
        <f>AP18+AP25</f>
        <v>0</v>
      </c>
      <c r="AQ26" s="59">
        <f>AQ18+AQ25</f>
        <v>0</v>
      </c>
      <c r="AR26" s="59">
        <f>AR18+AR25</f>
        <v>0</v>
      </c>
      <c r="AS26" s="59">
        <f>AS18+AS25</f>
        <v>0</v>
      </c>
      <c r="AT26" s="59">
        <f>AT18+AT25</f>
        <v>0</v>
      </c>
      <c r="AU26" s="59">
        <f>AU18+AU25</f>
        <v>0</v>
      </c>
      <c r="AV26" s="59">
        <f>AV18+AV25</f>
        <v>0</v>
      </c>
      <c r="AW26" s="59">
        <f>AW18+AW25</f>
        <v>0</v>
      </c>
      <c r="AX26" s="59">
        <f>AX18+AX25</f>
        <v>0</v>
      </c>
      <c r="AY26" s="59">
        <f>AY18+AY25</f>
        <v>0</v>
      </c>
      <c r="AZ26" s="59">
        <f>AZ18+AZ25</f>
        <v>0</v>
      </c>
      <c r="BA26" s="59">
        <f>BA18+BA25</f>
        <v>0</v>
      </c>
      <c r="BB26" s="59">
        <f>BB18+BB25</f>
        <v>0</v>
      </c>
      <c r="BC26" s="59">
        <f>BC18+BC25</f>
        <v>0</v>
      </c>
      <c r="BD26" s="59">
        <f>BD18+BD25</f>
        <v>0</v>
      </c>
    </row>
    <row r="27" spans="1:56" x14ac:dyDescent="0.3">
      <c r="A27" s="191"/>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91"/>
      <c r="B28" s="9" t="s">
        <v>12</v>
      </c>
      <c r="C28" s="9" t="s">
        <v>42</v>
      </c>
      <c r="D28" s="9" t="s">
        <v>39</v>
      </c>
      <c r="E28" s="35">
        <f>E26*E27</f>
        <v>-1.4202300000000001</v>
      </c>
      <c r="F28" s="35">
        <f>F26*F27</f>
        <v>0</v>
      </c>
      <c r="G28" s="35">
        <f>G26*G27</f>
        <v>0</v>
      </c>
      <c r="H28" s="35">
        <f>H26*H27</f>
        <v>0</v>
      </c>
      <c r="I28" s="35">
        <f>I26*I27</f>
        <v>0</v>
      </c>
      <c r="J28" s="35">
        <f>J26*J27</f>
        <v>0</v>
      </c>
      <c r="K28" s="35">
        <f>K26*K27</f>
        <v>0</v>
      </c>
      <c r="L28" s="35">
        <f>L26*L27</f>
        <v>0</v>
      </c>
      <c r="M28" s="35">
        <f>M26*M27</f>
        <v>0</v>
      </c>
      <c r="N28" s="35">
        <f>N26*N27</f>
        <v>0</v>
      </c>
      <c r="O28" s="35">
        <f>O26*O27</f>
        <v>0</v>
      </c>
      <c r="P28" s="35">
        <f>P26*P27</f>
        <v>0</v>
      </c>
      <c r="Q28" s="35">
        <f>Q26*Q27</f>
        <v>0</v>
      </c>
      <c r="R28" s="35">
        <f>R26*R27</f>
        <v>0</v>
      </c>
      <c r="S28" s="35">
        <f>S26*S27</f>
        <v>0</v>
      </c>
      <c r="T28" s="35">
        <f>T26*T27</f>
        <v>0</v>
      </c>
      <c r="U28" s="35">
        <f>U26*U27</f>
        <v>0</v>
      </c>
      <c r="V28" s="35">
        <f>V26*V27</f>
        <v>0</v>
      </c>
      <c r="W28" s="35">
        <f>W26*W27</f>
        <v>0</v>
      </c>
      <c r="X28" s="35">
        <f>X26*X27</f>
        <v>0</v>
      </c>
      <c r="Y28" s="35">
        <f>Y26*Y27</f>
        <v>0</v>
      </c>
      <c r="Z28" s="35">
        <f>Z26*Z27</f>
        <v>0</v>
      </c>
      <c r="AA28" s="35">
        <f>AA26*AA27</f>
        <v>0</v>
      </c>
      <c r="AB28" s="35">
        <f>AB26*AB27</f>
        <v>0</v>
      </c>
      <c r="AC28" s="35">
        <f>AC26*AC27</f>
        <v>0</v>
      </c>
      <c r="AD28" s="35">
        <f>AD26*AD27</f>
        <v>0</v>
      </c>
      <c r="AE28" s="35">
        <f>AE26*AE27</f>
        <v>0</v>
      </c>
      <c r="AF28" s="35">
        <f>AF26*AF27</f>
        <v>0</v>
      </c>
      <c r="AG28" s="35">
        <f>AG26*AG27</f>
        <v>0</v>
      </c>
      <c r="AH28" s="35">
        <f>AH26*AH27</f>
        <v>0</v>
      </c>
      <c r="AI28" s="35">
        <f>AI26*AI27</f>
        <v>0</v>
      </c>
      <c r="AJ28" s="35">
        <f>AJ26*AJ27</f>
        <v>0</v>
      </c>
      <c r="AK28" s="35">
        <f>AK26*AK27</f>
        <v>0</v>
      </c>
      <c r="AL28" s="35">
        <f>AL26*AL27</f>
        <v>0</v>
      </c>
      <c r="AM28" s="35">
        <f>AM26*AM27</f>
        <v>0</v>
      </c>
      <c r="AN28" s="35">
        <f>AN26*AN27</f>
        <v>0</v>
      </c>
      <c r="AO28" s="35">
        <f>AO26*AO27</f>
        <v>0</v>
      </c>
      <c r="AP28" s="35">
        <f>AP26*AP27</f>
        <v>0</v>
      </c>
      <c r="AQ28" s="35">
        <f>AQ26*AQ27</f>
        <v>0</v>
      </c>
      <c r="AR28" s="35">
        <f>AR26*AR27</f>
        <v>0</v>
      </c>
      <c r="AS28" s="35">
        <f>AS26*AS27</f>
        <v>0</v>
      </c>
      <c r="AT28" s="35">
        <f>AT26*AT27</f>
        <v>0</v>
      </c>
      <c r="AU28" s="35">
        <f>AU26*AU27</f>
        <v>0</v>
      </c>
      <c r="AV28" s="35">
        <f>AV26*AV27</f>
        <v>0</v>
      </c>
      <c r="AW28" s="35">
        <f>AW26*AW27</f>
        <v>0</v>
      </c>
      <c r="AX28" s="35"/>
      <c r="AY28" s="35"/>
      <c r="AZ28" s="35"/>
      <c r="BA28" s="35"/>
      <c r="BB28" s="35"/>
      <c r="BC28" s="35"/>
      <c r="BD28" s="35"/>
    </row>
    <row r="29" spans="1:56" x14ac:dyDescent="0.3">
      <c r="A29" s="191"/>
      <c r="B29" s="9" t="s">
        <v>91</v>
      </c>
      <c r="C29" s="11" t="s">
        <v>43</v>
      </c>
      <c r="D29" s="9" t="s">
        <v>39</v>
      </c>
      <c r="E29" s="35">
        <f>E26-E28</f>
        <v>-0.60867000000000004</v>
      </c>
      <c r="F29" s="35">
        <f>F26-F28</f>
        <v>0</v>
      </c>
      <c r="G29" s="35">
        <f>G26-G28</f>
        <v>0</v>
      </c>
      <c r="H29" s="35">
        <f>H26-H28</f>
        <v>0</v>
      </c>
      <c r="I29" s="35">
        <f>I26-I28</f>
        <v>0</v>
      </c>
      <c r="J29" s="35">
        <f>J26-J28</f>
        <v>0</v>
      </c>
      <c r="K29" s="35">
        <f>K26-K28</f>
        <v>0</v>
      </c>
      <c r="L29" s="35">
        <f>L26-L28</f>
        <v>0</v>
      </c>
      <c r="M29" s="35">
        <f>M26-M28</f>
        <v>0</v>
      </c>
      <c r="N29" s="35">
        <f>N26-N28</f>
        <v>0</v>
      </c>
      <c r="O29" s="35">
        <f>O26-O28</f>
        <v>0</v>
      </c>
      <c r="P29" s="35">
        <f>P26-P28</f>
        <v>0</v>
      </c>
      <c r="Q29" s="35">
        <f>Q26-Q28</f>
        <v>0</v>
      </c>
      <c r="R29" s="35">
        <f>R26-R28</f>
        <v>0</v>
      </c>
      <c r="S29" s="35">
        <f>S26-S28</f>
        <v>0</v>
      </c>
      <c r="T29" s="35">
        <f>T26-T28</f>
        <v>0</v>
      </c>
      <c r="U29" s="35">
        <f>U26-U28</f>
        <v>0</v>
      </c>
      <c r="V29" s="35">
        <f>V26-V28</f>
        <v>0</v>
      </c>
      <c r="W29" s="35">
        <f>W26-W28</f>
        <v>0</v>
      </c>
      <c r="X29" s="35">
        <f>X26-X28</f>
        <v>0</v>
      </c>
      <c r="Y29" s="35">
        <f>Y26-Y28</f>
        <v>0</v>
      </c>
      <c r="Z29" s="35">
        <f>Z26-Z28</f>
        <v>0</v>
      </c>
      <c r="AA29" s="35">
        <f>AA26-AA28</f>
        <v>0</v>
      </c>
      <c r="AB29" s="35">
        <f>AB26-AB28</f>
        <v>0</v>
      </c>
      <c r="AC29" s="35">
        <f>AC26-AC28</f>
        <v>0</v>
      </c>
      <c r="AD29" s="35">
        <f>AD26-AD28</f>
        <v>0</v>
      </c>
      <c r="AE29" s="35">
        <f>AE26-AE28</f>
        <v>0</v>
      </c>
      <c r="AF29" s="35">
        <f>AF26-AF28</f>
        <v>0</v>
      </c>
      <c r="AG29" s="35">
        <f>AG26-AG28</f>
        <v>0</v>
      </c>
      <c r="AH29" s="35">
        <f>AH26-AH28</f>
        <v>0</v>
      </c>
      <c r="AI29" s="35">
        <f>AI26-AI28</f>
        <v>0</v>
      </c>
      <c r="AJ29" s="35">
        <f>AJ26-AJ28</f>
        <v>0</v>
      </c>
      <c r="AK29" s="35">
        <f>AK26-AK28</f>
        <v>0</v>
      </c>
      <c r="AL29" s="35">
        <f>AL26-AL28</f>
        <v>0</v>
      </c>
      <c r="AM29" s="35">
        <f>AM26-AM28</f>
        <v>0</v>
      </c>
      <c r="AN29" s="35">
        <f>AN26-AN28</f>
        <v>0</v>
      </c>
      <c r="AO29" s="35">
        <f>AO26-AO28</f>
        <v>0</v>
      </c>
      <c r="AP29" s="35">
        <f>AP26-AP28</f>
        <v>0</v>
      </c>
      <c r="AQ29" s="35">
        <f>AQ26-AQ28</f>
        <v>0</v>
      </c>
      <c r="AR29" s="35">
        <f>AR26-AR28</f>
        <v>0</v>
      </c>
      <c r="AS29" s="35">
        <f>AS26-AS28</f>
        <v>0</v>
      </c>
      <c r="AT29" s="35">
        <f>AT26-AT28</f>
        <v>0</v>
      </c>
      <c r="AU29" s="35">
        <f>AU26-AU28</f>
        <v>0</v>
      </c>
      <c r="AV29" s="35">
        <f>AV26-AV28</f>
        <v>0</v>
      </c>
      <c r="AW29" s="35">
        <f>AW26-AW28</f>
        <v>0</v>
      </c>
      <c r="AX29" s="35"/>
      <c r="AY29" s="35"/>
      <c r="AZ29" s="35"/>
      <c r="BA29" s="35"/>
      <c r="BB29" s="35"/>
      <c r="BC29" s="35"/>
      <c r="BD29" s="35"/>
    </row>
    <row r="30" spans="1:56" ht="16.5" hidden="1" customHeight="1" outlineLevel="1" x14ac:dyDescent="0.35">
      <c r="A30" s="191"/>
      <c r="B30" s="9" t="s">
        <v>1</v>
      </c>
      <c r="C30" s="11" t="s">
        <v>51</v>
      </c>
      <c r="D30" s="9" t="s">
        <v>39</v>
      </c>
      <c r="F30" s="35">
        <f>$E$28/'Fixed data'!$C$7</f>
        <v>-3.1560666666666667E-2</v>
      </c>
      <c r="G30" s="35">
        <f>$E$28/'Fixed data'!$C$7</f>
        <v>-3.1560666666666667E-2</v>
      </c>
      <c r="H30" s="35">
        <f>$E$28/'Fixed data'!$C$7</f>
        <v>-3.1560666666666667E-2</v>
      </c>
      <c r="I30" s="35">
        <f>$E$28/'Fixed data'!$C$7</f>
        <v>-3.1560666666666667E-2</v>
      </c>
      <c r="J30" s="35">
        <f>$E$28/'Fixed data'!$C$7</f>
        <v>-3.1560666666666667E-2</v>
      </c>
      <c r="K30" s="35">
        <f>$E$28/'Fixed data'!$C$7</f>
        <v>-3.1560666666666667E-2</v>
      </c>
      <c r="L30" s="35">
        <f>$E$28/'Fixed data'!$C$7</f>
        <v>-3.1560666666666667E-2</v>
      </c>
      <c r="M30" s="35">
        <f>$E$28/'Fixed data'!$C$7</f>
        <v>-3.1560666666666667E-2</v>
      </c>
      <c r="N30" s="35">
        <f>$E$28/'Fixed data'!$C$7</f>
        <v>-3.1560666666666667E-2</v>
      </c>
      <c r="O30" s="35">
        <f>$E$28/'Fixed data'!$C$7</f>
        <v>-3.1560666666666667E-2</v>
      </c>
      <c r="P30" s="35">
        <f>$E$28/'Fixed data'!$C$7</f>
        <v>-3.1560666666666667E-2</v>
      </c>
      <c r="Q30" s="35">
        <f>$E$28/'Fixed data'!$C$7</f>
        <v>-3.1560666666666667E-2</v>
      </c>
      <c r="R30" s="35">
        <f>$E$28/'Fixed data'!$C$7</f>
        <v>-3.1560666666666667E-2</v>
      </c>
      <c r="S30" s="35">
        <f>$E$28/'Fixed data'!$C$7</f>
        <v>-3.1560666666666667E-2</v>
      </c>
      <c r="T30" s="35">
        <f>$E$28/'Fixed data'!$C$7</f>
        <v>-3.1560666666666667E-2</v>
      </c>
      <c r="U30" s="35">
        <f>$E$28/'Fixed data'!$C$7</f>
        <v>-3.1560666666666667E-2</v>
      </c>
      <c r="V30" s="35">
        <f>$E$28/'Fixed data'!$C$7</f>
        <v>-3.1560666666666667E-2</v>
      </c>
      <c r="W30" s="35">
        <f>$E$28/'Fixed data'!$C$7</f>
        <v>-3.1560666666666667E-2</v>
      </c>
      <c r="X30" s="35">
        <f>$E$28/'Fixed data'!$C$7</f>
        <v>-3.1560666666666667E-2</v>
      </c>
      <c r="Y30" s="35">
        <f>$E$28/'Fixed data'!$C$7</f>
        <v>-3.1560666666666667E-2</v>
      </c>
      <c r="Z30" s="35">
        <f>$E$28/'Fixed data'!$C$7</f>
        <v>-3.1560666666666667E-2</v>
      </c>
      <c r="AA30" s="35">
        <f>$E$28/'Fixed data'!$C$7</f>
        <v>-3.1560666666666667E-2</v>
      </c>
      <c r="AB30" s="35">
        <f>$E$28/'Fixed data'!$C$7</f>
        <v>-3.1560666666666667E-2</v>
      </c>
      <c r="AC30" s="35">
        <f>$E$28/'Fixed data'!$C$7</f>
        <v>-3.1560666666666667E-2</v>
      </c>
      <c r="AD30" s="35">
        <f>$E$28/'Fixed data'!$C$7</f>
        <v>-3.1560666666666667E-2</v>
      </c>
      <c r="AE30" s="35">
        <f>$E$28/'Fixed data'!$C$7</f>
        <v>-3.1560666666666667E-2</v>
      </c>
      <c r="AF30" s="35">
        <f>$E$28/'Fixed data'!$C$7</f>
        <v>-3.1560666666666667E-2</v>
      </c>
      <c r="AG30" s="35">
        <f>$E$28/'Fixed data'!$C$7</f>
        <v>-3.1560666666666667E-2</v>
      </c>
      <c r="AH30" s="35">
        <f>$E$28/'Fixed data'!$C$7</f>
        <v>-3.1560666666666667E-2</v>
      </c>
      <c r="AI30" s="35">
        <f>$E$28/'Fixed data'!$C$7</f>
        <v>-3.1560666666666667E-2</v>
      </c>
      <c r="AJ30" s="35">
        <f>$E$28/'Fixed data'!$C$7</f>
        <v>-3.1560666666666667E-2</v>
      </c>
      <c r="AK30" s="35">
        <f>$E$28/'Fixed data'!$C$7</f>
        <v>-3.1560666666666667E-2</v>
      </c>
      <c r="AL30" s="35">
        <f>$E$28/'Fixed data'!$C$7</f>
        <v>-3.1560666666666667E-2</v>
      </c>
      <c r="AM30" s="35">
        <f>$E$28/'Fixed data'!$C$7</f>
        <v>-3.1560666666666667E-2</v>
      </c>
      <c r="AN30" s="35">
        <f>$E$28/'Fixed data'!$C$7</f>
        <v>-3.1560666666666667E-2</v>
      </c>
      <c r="AO30" s="35">
        <f>$E$28/'Fixed data'!$C$7</f>
        <v>-3.1560666666666667E-2</v>
      </c>
      <c r="AP30" s="35">
        <f>$E$28/'Fixed data'!$C$7</f>
        <v>-3.1560666666666667E-2</v>
      </c>
      <c r="AQ30" s="35">
        <f>$E$28/'Fixed data'!$C$7</f>
        <v>-3.1560666666666667E-2</v>
      </c>
      <c r="AR30" s="35">
        <f>$E$28/'Fixed data'!$C$7</f>
        <v>-3.1560666666666667E-2</v>
      </c>
      <c r="AS30" s="35">
        <f>$E$28/'Fixed data'!$C$7</f>
        <v>-3.1560666666666667E-2</v>
      </c>
      <c r="AT30" s="35">
        <f>$E$28/'Fixed data'!$C$7</f>
        <v>-3.1560666666666667E-2</v>
      </c>
      <c r="AU30" s="35">
        <f>$E$28/'Fixed data'!$C$7</f>
        <v>-3.1560666666666667E-2</v>
      </c>
      <c r="AV30" s="35">
        <f>$E$28/'Fixed data'!$C$7</f>
        <v>-3.1560666666666667E-2</v>
      </c>
      <c r="AW30" s="35">
        <f>$E$28/'Fixed data'!$C$7</f>
        <v>-3.1560666666666667E-2</v>
      </c>
      <c r="AX30" s="35">
        <f>$E$28/'Fixed data'!$C$7</f>
        <v>-3.1560666666666667E-2</v>
      </c>
      <c r="AY30" s="35"/>
      <c r="AZ30" s="35"/>
      <c r="BA30" s="35"/>
      <c r="BB30" s="35"/>
      <c r="BC30" s="35"/>
      <c r="BD30" s="35"/>
    </row>
    <row r="31" spans="1:56" ht="16.5" hidden="1" customHeight="1" outlineLevel="1" x14ac:dyDescent="0.35">
      <c r="A31" s="191"/>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91"/>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91"/>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91"/>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91"/>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91"/>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91"/>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91"/>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91"/>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91"/>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91"/>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91"/>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91"/>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91"/>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91"/>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91"/>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91"/>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91"/>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91"/>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91"/>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91"/>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91"/>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91"/>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91"/>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91"/>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91"/>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91"/>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91"/>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91"/>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91"/>
      <c r="B60" s="9" t="s">
        <v>7</v>
      </c>
      <c r="C60" s="9" t="s">
        <v>59</v>
      </c>
      <c r="D60" s="9" t="s">
        <v>39</v>
      </c>
      <c r="E60" s="35">
        <f>SUM(E30:E59)</f>
        <v>0</v>
      </c>
      <c r="F60" s="35">
        <f>SUM(F30:F59)</f>
        <v>-3.1560666666666667E-2</v>
      </c>
      <c r="G60" s="35">
        <f>SUM(G30:G59)</f>
        <v>-3.1560666666666667E-2</v>
      </c>
      <c r="H60" s="35">
        <f>SUM(H30:H59)</f>
        <v>-3.1560666666666667E-2</v>
      </c>
      <c r="I60" s="35">
        <f>SUM(I30:I59)</f>
        <v>-3.1560666666666667E-2</v>
      </c>
      <c r="J60" s="35">
        <f>SUM(J30:J59)</f>
        <v>-3.1560666666666667E-2</v>
      </c>
      <c r="K60" s="35">
        <f>SUM(K30:K59)</f>
        <v>-3.1560666666666667E-2</v>
      </c>
      <c r="L60" s="35">
        <f>SUM(L30:L59)</f>
        <v>-3.1560666666666667E-2</v>
      </c>
      <c r="M60" s="35">
        <f>SUM(M30:M59)</f>
        <v>-3.1560666666666667E-2</v>
      </c>
      <c r="N60" s="35">
        <f>SUM(N30:N59)</f>
        <v>-3.1560666666666667E-2</v>
      </c>
      <c r="O60" s="35">
        <f>SUM(O30:O59)</f>
        <v>-3.1560666666666667E-2</v>
      </c>
      <c r="P60" s="35">
        <f>SUM(P30:P59)</f>
        <v>-3.1560666666666667E-2</v>
      </c>
      <c r="Q60" s="35">
        <f>SUM(Q30:Q59)</f>
        <v>-3.1560666666666667E-2</v>
      </c>
      <c r="R60" s="35">
        <f>SUM(R30:R59)</f>
        <v>-3.1560666666666667E-2</v>
      </c>
      <c r="S60" s="35">
        <f>SUM(S30:S59)</f>
        <v>-3.1560666666666667E-2</v>
      </c>
      <c r="T60" s="35">
        <f>SUM(T30:T59)</f>
        <v>-3.1560666666666667E-2</v>
      </c>
      <c r="U60" s="35">
        <f>SUM(U30:U59)</f>
        <v>-3.1560666666666667E-2</v>
      </c>
      <c r="V60" s="35">
        <f>SUM(V30:V59)</f>
        <v>-3.1560666666666667E-2</v>
      </c>
      <c r="W60" s="35">
        <f>SUM(W30:W59)</f>
        <v>-3.1560666666666667E-2</v>
      </c>
      <c r="X60" s="35">
        <f>SUM(X30:X59)</f>
        <v>-3.1560666666666667E-2</v>
      </c>
      <c r="Y60" s="35">
        <f>SUM(Y30:Y59)</f>
        <v>-3.1560666666666667E-2</v>
      </c>
      <c r="Z60" s="35">
        <f>SUM(Z30:Z59)</f>
        <v>-3.1560666666666667E-2</v>
      </c>
      <c r="AA60" s="35">
        <f>SUM(AA30:AA59)</f>
        <v>-3.1560666666666667E-2</v>
      </c>
      <c r="AB60" s="35">
        <f>SUM(AB30:AB59)</f>
        <v>-3.1560666666666667E-2</v>
      </c>
      <c r="AC60" s="35">
        <f>SUM(AC30:AC59)</f>
        <v>-3.1560666666666667E-2</v>
      </c>
      <c r="AD60" s="35">
        <f>SUM(AD30:AD59)</f>
        <v>-3.1560666666666667E-2</v>
      </c>
      <c r="AE60" s="35">
        <f>SUM(AE30:AE59)</f>
        <v>-3.1560666666666667E-2</v>
      </c>
      <c r="AF60" s="35">
        <f>SUM(AF30:AF59)</f>
        <v>-3.1560666666666667E-2</v>
      </c>
      <c r="AG60" s="35">
        <f>SUM(AG30:AG59)</f>
        <v>-3.1560666666666667E-2</v>
      </c>
      <c r="AH60" s="35">
        <f>SUM(AH30:AH59)</f>
        <v>-3.1560666666666667E-2</v>
      </c>
      <c r="AI60" s="35">
        <f>SUM(AI30:AI59)</f>
        <v>-3.1560666666666667E-2</v>
      </c>
      <c r="AJ60" s="35">
        <f>SUM(AJ30:AJ59)</f>
        <v>-3.1560666666666667E-2</v>
      </c>
      <c r="AK60" s="35">
        <f>SUM(AK30:AK59)</f>
        <v>-3.1560666666666667E-2</v>
      </c>
      <c r="AL60" s="35">
        <f>SUM(AL30:AL59)</f>
        <v>-3.1560666666666667E-2</v>
      </c>
      <c r="AM60" s="35">
        <f>SUM(AM30:AM59)</f>
        <v>-3.1560666666666667E-2</v>
      </c>
      <c r="AN60" s="35">
        <f>SUM(AN30:AN59)</f>
        <v>-3.1560666666666667E-2</v>
      </c>
      <c r="AO60" s="35">
        <f>SUM(AO30:AO59)</f>
        <v>-3.1560666666666667E-2</v>
      </c>
      <c r="AP60" s="35">
        <f>SUM(AP30:AP59)</f>
        <v>-3.1560666666666667E-2</v>
      </c>
      <c r="AQ60" s="35">
        <f>SUM(AQ30:AQ59)</f>
        <v>-3.1560666666666667E-2</v>
      </c>
      <c r="AR60" s="35">
        <f>SUM(AR30:AR59)</f>
        <v>-3.1560666666666667E-2</v>
      </c>
      <c r="AS60" s="35">
        <f>SUM(AS30:AS59)</f>
        <v>-3.1560666666666667E-2</v>
      </c>
      <c r="AT60" s="35">
        <f>SUM(AT30:AT59)</f>
        <v>-3.1560666666666667E-2</v>
      </c>
      <c r="AU60" s="35">
        <f>SUM(AU30:AU59)</f>
        <v>-3.1560666666666667E-2</v>
      </c>
      <c r="AV60" s="35">
        <f>SUM(AV30:AV59)</f>
        <v>-3.1560666666666667E-2</v>
      </c>
      <c r="AW60" s="35">
        <f>SUM(AW30:AW59)</f>
        <v>-3.1560666666666667E-2</v>
      </c>
      <c r="AX60" s="35">
        <f>SUM(AX30:AX59)</f>
        <v>-3.1560666666666667E-2</v>
      </c>
      <c r="AY60" s="35">
        <f>SUM(AY30:AY59)</f>
        <v>0</v>
      </c>
      <c r="AZ60" s="35">
        <f>SUM(AZ30:AZ59)</f>
        <v>0</v>
      </c>
      <c r="BA60" s="35">
        <f>SUM(BA30:BA59)</f>
        <v>0</v>
      </c>
      <c r="BB60" s="35">
        <f>SUM(BB30:BB59)</f>
        <v>0</v>
      </c>
      <c r="BC60" s="35">
        <f>SUM(BC30:BC59)</f>
        <v>0</v>
      </c>
      <c r="BD60" s="35">
        <f>SUM(BD30:BD59)</f>
        <v>0</v>
      </c>
    </row>
    <row r="61" spans="1:56" ht="17.25" hidden="1" customHeight="1" outlineLevel="1" x14ac:dyDescent="0.35">
      <c r="A61" s="191"/>
      <c r="B61" s="9" t="s">
        <v>34</v>
      </c>
      <c r="C61" s="9" t="s">
        <v>60</v>
      </c>
      <c r="D61" s="9" t="s">
        <v>39</v>
      </c>
      <c r="E61" s="35">
        <v>0</v>
      </c>
      <c r="F61" s="35">
        <f>E62</f>
        <v>-1.4202300000000001</v>
      </c>
      <c r="G61" s="35">
        <f>F62</f>
        <v>-1.3886693333333335</v>
      </c>
      <c r="H61" s="35">
        <f>G62</f>
        <v>-1.357108666666667</v>
      </c>
      <c r="I61" s="35">
        <f>H62</f>
        <v>-1.3255480000000004</v>
      </c>
      <c r="J61" s="35">
        <f>I62</f>
        <v>-1.2939873333333338</v>
      </c>
      <c r="K61" s="35">
        <f>J62</f>
        <v>-1.2624266666666673</v>
      </c>
      <c r="L61" s="35">
        <f>K62</f>
        <v>-1.2308660000000007</v>
      </c>
      <c r="M61" s="35">
        <f>L62</f>
        <v>-1.1993053333333341</v>
      </c>
      <c r="N61" s="35">
        <f>M62</f>
        <v>-1.1677446666666675</v>
      </c>
      <c r="O61" s="35">
        <f>N62</f>
        <v>-1.136184000000001</v>
      </c>
      <c r="P61" s="35">
        <f>O62</f>
        <v>-1.1046233333333344</v>
      </c>
      <c r="Q61" s="35">
        <f>P62</f>
        <v>-1.0730626666666678</v>
      </c>
      <c r="R61" s="35">
        <f>Q62</f>
        <v>-1.0415020000000013</v>
      </c>
      <c r="S61" s="35">
        <f>R62</f>
        <v>-1.0099413333333347</v>
      </c>
      <c r="T61" s="35">
        <f>S62</f>
        <v>-0.97838066666666801</v>
      </c>
      <c r="U61" s="35">
        <f>T62</f>
        <v>-0.94682000000000133</v>
      </c>
      <c r="V61" s="35">
        <f>U62</f>
        <v>-0.91525933333333465</v>
      </c>
      <c r="W61" s="35">
        <f>V62</f>
        <v>-0.88369866666666796</v>
      </c>
      <c r="X61" s="35">
        <f>W62</f>
        <v>-0.85213800000000128</v>
      </c>
      <c r="Y61" s="35">
        <f>X62</f>
        <v>-0.8205773333333346</v>
      </c>
      <c r="Z61" s="35">
        <f>Y62</f>
        <v>-0.78901666666666792</v>
      </c>
      <c r="AA61" s="35">
        <f>Z62</f>
        <v>-0.75745600000000124</v>
      </c>
      <c r="AB61" s="35">
        <f>AA62</f>
        <v>-0.72589533333333456</v>
      </c>
      <c r="AC61" s="35">
        <f>AB62</f>
        <v>-0.69433466666666788</v>
      </c>
      <c r="AD61" s="35">
        <f>AC62</f>
        <v>-0.6627740000000012</v>
      </c>
      <c r="AE61" s="35">
        <f>AD62</f>
        <v>-0.63121333333333451</v>
      </c>
      <c r="AF61" s="35">
        <f>AE62</f>
        <v>-0.59965266666666783</v>
      </c>
      <c r="AG61" s="35">
        <f>AF62</f>
        <v>-0.56809200000000115</v>
      </c>
      <c r="AH61" s="35">
        <f>AG62</f>
        <v>-0.53653133333333447</v>
      </c>
      <c r="AI61" s="35">
        <f>AH62</f>
        <v>-0.50497066666666779</v>
      </c>
      <c r="AJ61" s="35">
        <f>AI62</f>
        <v>-0.47341000000000111</v>
      </c>
      <c r="AK61" s="35">
        <f>AJ62</f>
        <v>-0.44184933333333443</v>
      </c>
      <c r="AL61" s="35">
        <f>AK62</f>
        <v>-0.41028866666666775</v>
      </c>
      <c r="AM61" s="35">
        <f>AL62</f>
        <v>-0.37872800000000106</v>
      </c>
      <c r="AN61" s="35">
        <f>AM62</f>
        <v>-0.34716733333333438</v>
      </c>
      <c r="AO61" s="35">
        <f>AN62</f>
        <v>-0.3156066666666677</v>
      </c>
      <c r="AP61" s="35">
        <f>AO62</f>
        <v>-0.28404600000000102</v>
      </c>
      <c r="AQ61" s="35">
        <f>AP62</f>
        <v>-0.25248533333333434</v>
      </c>
      <c r="AR61" s="35">
        <f>AQ62</f>
        <v>-0.22092466666666766</v>
      </c>
      <c r="AS61" s="35">
        <f>AR62</f>
        <v>-0.18936400000000098</v>
      </c>
      <c r="AT61" s="35">
        <f>AS62</f>
        <v>-0.15780333333333429</v>
      </c>
      <c r="AU61" s="35">
        <f>AT62</f>
        <v>-0.12624266666666761</v>
      </c>
      <c r="AV61" s="35">
        <f>AU62</f>
        <v>-9.4682000000000946E-2</v>
      </c>
      <c r="AW61" s="35">
        <f>AV62</f>
        <v>-6.3121333333334279E-2</v>
      </c>
      <c r="AX61" s="35">
        <f>AW62</f>
        <v>-3.1560666666667611E-2</v>
      </c>
      <c r="AY61" s="35">
        <f>AX62</f>
        <v>-9.4368957093138306E-16</v>
      </c>
      <c r="AZ61" s="35">
        <f>AY62</f>
        <v>-9.4368957093138306E-16</v>
      </c>
      <c r="BA61" s="35">
        <f>AZ62</f>
        <v>-9.4368957093138306E-16</v>
      </c>
      <c r="BB61" s="35">
        <f>BA62</f>
        <v>-9.4368957093138306E-16</v>
      </c>
      <c r="BC61" s="35">
        <f>BB62</f>
        <v>-9.4368957093138306E-16</v>
      </c>
      <c r="BD61" s="35">
        <f>BC62</f>
        <v>-9.4368957093138306E-16</v>
      </c>
    </row>
    <row r="62" spans="1:56" ht="16.5" hidden="1" customHeight="1" outlineLevel="1" x14ac:dyDescent="0.3">
      <c r="A62" s="191"/>
      <c r="B62" s="9" t="s">
        <v>33</v>
      </c>
      <c r="C62" s="9" t="s">
        <v>67</v>
      </c>
      <c r="D62" s="9" t="s">
        <v>39</v>
      </c>
      <c r="E62" s="35">
        <f>E28-E60+E61</f>
        <v>-1.4202300000000001</v>
      </c>
      <c r="F62" s="35">
        <f>F28-F60+F61</f>
        <v>-1.3886693333333335</v>
      </c>
      <c r="G62" s="35">
        <f>G28-G60+G61</f>
        <v>-1.357108666666667</v>
      </c>
      <c r="H62" s="35">
        <f>H28-H60+H61</f>
        <v>-1.3255480000000004</v>
      </c>
      <c r="I62" s="35">
        <f>I28-I60+I61</f>
        <v>-1.2939873333333338</v>
      </c>
      <c r="J62" s="35">
        <f>J28-J60+J61</f>
        <v>-1.2624266666666673</v>
      </c>
      <c r="K62" s="35">
        <f>K28-K60+K61</f>
        <v>-1.2308660000000007</v>
      </c>
      <c r="L62" s="35">
        <f>L28-L60+L61</f>
        <v>-1.1993053333333341</v>
      </c>
      <c r="M62" s="35">
        <f>M28-M60+M61</f>
        <v>-1.1677446666666675</v>
      </c>
      <c r="N62" s="35">
        <f>N28-N60+N61</f>
        <v>-1.136184000000001</v>
      </c>
      <c r="O62" s="35">
        <f>O28-O60+O61</f>
        <v>-1.1046233333333344</v>
      </c>
      <c r="P62" s="35">
        <f>P28-P60+P61</f>
        <v>-1.0730626666666678</v>
      </c>
      <c r="Q62" s="35">
        <f>Q28-Q60+Q61</f>
        <v>-1.0415020000000013</v>
      </c>
      <c r="R62" s="35">
        <f>R28-R60+R61</f>
        <v>-1.0099413333333347</v>
      </c>
      <c r="S62" s="35">
        <f>S28-S60+S61</f>
        <v>-0.97838066666666801</v>
      </c>
      <c r="T62" s="35">
        <f>T28-T60+T61</f>
        <v>-0.94682000000000133</v>
      </c>
      <c r="U62" s="35">
        <f>U28-U60+U61</f>
        <v>-0.91525933333333465</v>
      </c>
      <c r="V62" s="35">
        <f>V28-V60+V61</f>
        <v>-0.88369866666666796</v>
      </c>
      <c r="W62" s="35">
        <f>W28-W60+W61</f>
        <v>-0.85213800000000128</v>
      </c>
      <c r="X62" s="35">
        <f>X28-X60+X61</f>
        <v>-0.8205773333333346</v>
      </c>
      <c r="Y62" s="35">
        <f>Y28-Y60+Y61</f>
        <v>-0.78901666666666792</v>
      </c>
      <c r="Z62" s="35">
        <f>Z28-Z60+Z61</f>
        <v>-0.75745600000000124</v>
      </c>
      <c r="AA62" s="35">
        <f>AA28-AA60+AA61</f>
        <v>-0.72589533333333456</v>
      </c>
      <c r="AB62" s="35">
        <f>AB28-AB60+AB61</f>
        <v>-0.69433466666666788</v>
      </c>
      <c r="AC62" s="35">
        <f>AC28-AC60+AC61</f>
        <v>-0.6627740000000012</v>
      </c>
      <c r="AD62" s="35">
        <f>AD28-AD60+AD61</f>
        <v>-0.63121333333333451</v>
      </c>
      <c r="AE62" s="35">
        <f>AE28-AE60+AE61</f>
        <v>-0.59965266666666783</v>
      </c>
      <c r="AF62" s="35">
        <f>AF28-AF60+AF61</f>
        <v>-0.56809200000000115</v>
      </c>
      <c r="AG62" s="35">
        <f>AG28-AG60+AG61</f>
        <v>-0.53653133333333447</v>
      </c>
      <c r="AH62" s="35">
        <f>AH28-AH60+AH61</f>
        <v>-0.50497066666666779</v>
      </c>
      <c r="AI62" s="35">
        <f>AI28-AI60+AI61</f>
        <v>-0.47341000000000111</v>
      </c>
      <c r="AJ62" s="35">
        <f>AJ28-AJ60+AJ61</f>
        <v>-0.44184933333333443</v>
      </c>
      <c r="AK62" s="35">
        <f>AK28-AK60+AK61</f>
        <v>-0.41028866666666775</v>
      </c>
      <c r="AL62" s="35">
        <f>AL28-AL60+AL61</f>
        <v>-0.37872800000000106</v>
      </c>
      <c r="AM62" s="35">
        <f>AM28-AM60+AM61</f>
        <v>-0.34716733333333438</v>
      </c>
      <c r="AN62" s="35">
        <f>AN28-AN60+AN61</f>
        <v>-0.3156066666666677</v>
      </c>
      <c r="AO62" s="35">
        <f>AO28-AO60+AO61</f>
        <v>-0.28404600000000102</v>
      </c>
      <c r="AP62" s="35">
        <f>AP28-AP60+AP61</f>
        <v>-0.25248533333333434</v>
      </c>
      <c r="AQ62" s="35">
        <f>AQ28-AQ60+AQ61</f>
        <v>-0.22092466666666766</v>
      </c>
      <c r="AR62" s="35">
        <f>AR28-AR60+AR61</f>
        <v>-0.18936400000000098</v>
      </c>
      <c r="AS62" s="35">
        <f>AS28-AS60+AS61</f>
        <v>-0.15780333333333429</v>
      </c>
      <c r="AT62" s="35">
        <f>AT28-AT60+AT61</f>
        <v>-0.12624266666666761</v>
      </c>
      <c r="AU62" s="35">
        <f>AU28-AU60+AU61</f>
        <v>-9.4682000000000946E-2</v>
      </c>
      <c r="AV62" s="35">
        <f>AV28-AV60+AV61</f>
        <v>-6.3121333333334279E-2</v>
      </c>
      <c r="AW62" s="35">
        <f>AW28-AW60+AW61</f>
        <v>-3.1560666666667611E-2</v>
      </c>
      <c r="AX62" s="35">
        <f>AX28-AX60+AX61</f>
        <v>-9.4368957093138306E-16</v>
      </c>
      <c r="AY62" s="35">
        <f>AY28-AY60+AY61</f>
        <v>-9.4368957093138306E-16</v>
      </c>
      <c r="AZ62" s="35">
        <f>AZ28-AZ60+AZ61</f>
        <v>-9.4368957093138306E-16</v>
      </c>
      <c r="BA62" s="35">
        <f>BA28-BA60+BA61</f>
        <v>-9.4368957093138306E-16</v>
      </c>
      <c r="BB62" s="35">
        <f>BB28-BB60+BB61</f>
        <v>-9.4368957093138306E-16</v>
      </c>
      <c r="BC62" s="35">
        <f>BC28-BC60+BC61</f>
        <v>-9.4368957093138306E-16</v>
      </c>
      <c r="BD62" s="35">
        <f>BD28-BD60+BD61</f>
        <v>-9.4368957093138306E-16</v>
      </c>
    </row>
    <row r="63" spans="1:56" ht="16.5" collapsed="1" x14ac:dyDescent="0.3">
      <c r="A63" s="191"/>
      <c r="B63" s="9" t="s">
        <v>8</v>
      </c>
      <c r="C63" s="11" t="s">
        <v>66</v>
      </c>
      <c r="D63" s="9" t="s">
        <v>39</v>
      </c>
      <c r="E63" s="35">
        <f>AVERAGE(E61:E62)*'Fixed data'!$C$3</f>
        <v>-3.0392921999999999E-2</v>
      </c>
      <c r="F63" s="35">
        <f>AVERAGE(F61:F62)*'Fixed data'!$C$3</f>
        <v>-6.0110445733333337E-2</v>
      </c>
      <c r="G63" s="35">
        <f>AVERAGE(G61:G62)*'Fixed data'!$C$3</f>
        <v>-5.8759649200000007E-2</v>
      </c>
      <c r="H63" s="35">
        <f>AVERAGE(H61:H62)*'Fixed data'!$C$3</f>
        <v>-5.7408852666666677E-2</v>
      </c>
      <c r="I63" s="35">
        <f>AVERAGE(I61:I62)*'Fixed data'!$C$3</f>
        <v>-5.6058056133333346E-2</v>
      </c>
      <c r="J63" s="35">
        <f>AVERAGE(J61:J62)*'Fixed data'!$C$3</f>
        <v>-5.4707259600000023E-2</v>
      </c>
      <c r="K63" s="35">
        <f>AVERAGE(K61:K62)*'Fixed data'!$C$3</f>
        <v>-5.3356463066666693E-2</v>
      </c>
      <c r="L63" s="35">
        <f>AVERAGE(L61:L62)*'Fixed data'!$C$3</f>
        <v>-5.2005666533333363E-2</v>
      </c>
      <c r="M63" s="35">
        <f>AVERAGE(M61:M62)*'Fixed data'!$C$3</f>
        <v>-5.0654870000000032E-2</v>
      </c>
      <c r="N63" s="35">
        <f>AVERAGE(N61:N62)*'Fixed data'!$C$3</f>
        <v>-4.9304073466666702E-2</v>
      </c>
      <c r="O63" s="35">
        <f>AVERAGE(O61:O62)*'Fixed data'!$C$3</f>
        <v>-4.7953276933333372E-2</v>
      </c>
      <c r="P63" s="35">
        <f>AVERAGE(P61:P62)*'Fixed data'!$C$3</f>
        <v>-4.6602480400000049E-2</v>
      </c>
      <c r="Q63" s="35">
        <f>AVERAGE(Q61:Q62)*'Fixed data'!$C$3</f>
        <v>-4.5251683866666718E-2</v>
      </c>
      <c r="R63" s="35">
        <f>AVERAGE(R61:R62)*'Fixed data'!$C$3</f>
        <v>-4.3900887333333388E-2</v>
      </c>
      <c r="S63" s="35">
        <f>AVERAGE(S61:S62)*'Fixed data'!$C$3</f>
        <v>-4.2550090800000058E-2</v>
      </c>
      <c r="T63" s="35">
        <f>AVERAGE(T61:T62)*'Fixed data'!$C$3</f>
        <v>-4.1199294266666721E-2</v>
      </c>
      <c r="U63" s="35">
        <f>AVERAGE(U61:U62)*'Fixed data'!$C$3</f>
        <v>-3.9848497733333391E-2</v>
      </c>
      <c r="V63" s="35">
        <f>AVERAGE(V61:V62)*'Fixed data'!$C$3</f>
        <v>-3.8497701200000053E-2</v>
      </c>
      <c r="W63" s="35">
        <f>AVERAGE(W61:W62)*'Fixed data'!$C$3</f>
        <v>-3.7146904666666723E-2</v>
      </c>
      <c r="X63" s="35">
        <f>AVERAGE(X61:X62)*'Fixed data'!$C$3</f>
        <v>-3.5796108133333386E-2</v>
      </c>
      <c r="Y63" s="35">
        <f>AVERAGE(Y61:Y62)*'Fixed data'!$C$3</f>
        <v>-3.4445311600000056E-2</v>
      </c>
      <c r="Z63" s="35">
        <f>AVERAGE(Z61:Z62)*'Fixed data'!$C$3</f>
        <v>-3.3094515066666719E-2</v>
      </c>
      <c r="AA63" s="35">
        <f>AVERAGE(AA61:AA62)*'Fixed data'!$C$3</f>
        <v>-3.1743718533333388E-2</v>
      </c>
      <c r="AB63" s="35">
        <f>AVERAGE(AB61:AB62)*'Fixed data'!$C$3</f>
        <v>-3.0392922000000048E-2</v>
      </c>
      <c r="AC63" s="35">
        <f>AVERAGE(AC61:AC62)*'Fixed data'!$C$3</f>
        <v>-2.9042125466666718E-2</v>
      </c>
      <c r="AD63" s="35">
        <f>AVERAGE(AD61:AD62)*'Fixed data'!$C$3</f>
        <v>-2.769132893333338E-2</v>
      </c>
      <c r="AE63" s="35">
        <f>AVERAGE(AE61:AE62)*'Fixed data'!$C$3</f>
        <v>-2.634053240000005E-2</v>
      </c>
      <c r="AF63" s="35">
        <f>AVERAGE(AF61:AF62)*'Fixed data'!$C$3</f>
        <v>-2.4989735866666713E-2</v>
      </c>
      <c r="AG63" s="35">
        <f>AVERAGE(AG61:AG62)*'Fixed data'!$C$3</f>
        <v>-2.3638939333333383E-2</v>
      </c>
      <c r="AH63" s="35">
        <f>AVERAGE(AH61:AH62)*'Fixed data'!$C$3</f>
        <v>-2.2288142800000046E-2</v>
      </c>
      <c r="AI63" s="35">
        <f>AVERAGE(AI61:AI62)*'Fixed data'!$C$3</f>
        <v>-2.0937346266666712E-2</v>
      </c>
      <c r="AJ63" s="35">
        <f>AVERAGE(AJ61:AJ62)*'Fixed data'!$C$3</f>
        <v>-1.9586549733333378E-2</v>
      </c>
      <c r="AK63" s="35">
        <f>AVERAGE(AK61:AK62)*'Fixed data'!$C$3</f>
        <v>-1.8235753200000045E-2</v>
      </c>
      <c r="AL63" s="35">
        <f>AVERAGE(AL61:AL62)*'Fixed data'!$C$3</f>
        <v>-1.6884956666666711E-2</v>
      </c>
      <c r="AM63" s="35">
        <f>AVERAGE(AM61:AM62)*'Fixed data'!$C$3</f>
        <v>-1.5534160133333377E-2</v>
      </c>
      <c r="AN63" s="35">
        <f>AVERAGE(AN61:AN62)*'Fixed data'!$C$3</f>
        <v>-1.4183363600000044E-2</v>
      </c>
      <c r="AO63" s="35">
        <f>AVERAGE(AO61:AO62)*'Fixed data'!$C$3</f>
        <v>-1.283256706666671E-2</v>
      </c>
      <c r="AP63" s="35">
        <f>AVERAGE(AP61:AP62)*'Fixed data'!$C$3</f>
        <v>-1.1481770533333376E-2</v>
      </c>
      <c r="AQ63" s="35">
        <f>AVERAGE(AQ61:AQ62)*'Fixed data'!$C$3</f>
        <v>-1.0130974000000043E-2</v>
      </c>
      <c r="AR63" s="35">
        <f>AVERAGE(AR61:AR62)*'Fixed data'!$C$3</f>
        <v>-8.7801774666667089E-3</v>
      </c>
      <c r="AS63" s="35">
        <f>AVERAGE(AS61:AS62)*'Fixed data'!$C$3</f>
        <v>-7.4293809333333743E-3</v>
      </c>
      <c r="AT63" s="35">
        <f>AVERAGE(AT61:AT62)*'Fixed data'!$C$3</f>
        <v>-6.0785844000000406E-3</v>
      </c>
      <c r="AU63" s="35">
        <f>AVERAGE(AU61:AU62)*'Fixed data'!$C$3</f>
        <v>-4.7277878666667069E-3</v>
      </c>
      <c r="AV63" s="35">
        <f>AVERAGE(AV61:AV62)*'Fixed data'!$C$3</f>
        <v>-3.3769913333333741E-3</v>
      </c>
      <c r="AW63" s="35">
        <f>AVERAGE(AW61:AW62)*'Fixed data'!$C$3</f>
        <v>-2.0261948000000404E-3</v>
      </c>
      <c r="AX63" s="35">
        <f>AVERAGE(AX61:AX62)*'Fixed data'!$C$3</f>
        <v>-6.7539826666670707E-4</v>
      </c>
      <c r="AY63" s="35">
        <f>AVERAGE(AY61:AY62)*'Fixed data'!$C$3</f>
        <v>-4.038991363586319E-17</v>
      </c>
      <c r="AZ63" s="35">
        <f>AVERAGE(AZ61:AZ62)*'Fixed data'!$C$3</f>
        <v>-4.038991363586319E-17</v>
      </c>
      <c r="BA63" s="35">
        <f>AVERAGE(BA61:BA62)*'Fixed data'!$C$3</f>
        <v>-4.038991363586319E-17</v>
      </c>
      <c r="BB63" s="35">
        <f>AVERAGE(BB61:BB62)*'Fixed data'!$C$3</f>
        <v>-4.038991363586319E-17</v>
      </c>
      <c r="BC63" s="35">
        <f>AVERAGE(BC61:BC62)*'Fixed data'!$C$3</f>
        <v>-4.038991363586319E-17</v>
      </c>
      <c r="BD63" s="35">
        <f>AVERAGE(BD61:BD62)*'Fixed data'!$C$3</f>
        <v>-4.038991363586319E-17</v>
      </c>
    </row>
    <row r="64" spans="1:56" ht="15.75" thickBot="1" x14ac:dyDescent="0.35">
      <c r="A64" s="190"/>
      <c r="B64" s="12" t="s">
        <v>93</v>
      </c>
      <c r="C64" s="12" t="s">
        <v>44</v>
      </c>
      <c r="D64" s="12" t="s">
        <v>39</v>
      </c>
      <c r="E64" s="53">
        <f>E29+E60+E63</f>
        <v>-0.63906292200000003</v>
      </c>
      <c r="F64" s="53">
        <f>F29+F60+F63</f>
        <v>-9.1671112400000004E-2</v>
      </c>
      <c r="G64" s="53">
        <f>G29+G60+G63</f>
        <v>-9.0320315866666667E-2</v>
      </c>
      <c r="H64" s="53">
        <f>H29+H60+H63</f>
        <v>-8.8969519333333344E-2</v>
      </c>
      <c r="I64" s="53">
        <f>I29+I60+I63</f>
        <v>-8.7618722800000021E-2</v>
      </c>
      <c r="J64" s="53">
        <f>J29+J60+J63</f>
        <v>-8.6267926266666684E-2</v>
      </c>
      <c r="K64" s="53">
        <f>K29+K60+K63</f>
        <v>-8.491712973333336E-2</v>
      </c>
      <c r="L64" s="53">
        <f>L29+L60+L63</f>
        <v>-8.3566333200000037E-2</v>
      </c>
      <c r="M64" s="53">
        <f>M29+M60+M63</f>
        <v>-8.22155366666667E-2</v>
      </c>
      <c r="N64" s="53">
        <f>N29+N60+N63</f>
        <v>-8.0864740133333363E-2</v>
      </c>
      <c r="O64" s="53">
        <f>O29+O60+O63</f>
        <v>-7.9513943600000039E-2</v>
      </c>
      <c r="P64" s="53">
        <f>P29+P60+P63</f>
        <v>-7.8163147066666716E-2</v>
      </c>
      <c r="Q64" s="53">
        <f>Q29+Q60+Q63</f>
        <v>-7.6812350533333379E-2</v>
      </c>
      <c r="R64" s="53">
        <f>R29+R60+R63</f>
        <v>-7.5461554000000056E-2</v>
      </c>
      <c r="S64" s="53">
        <f>S29+S60+S63</f>
        <v>-7.4110757466666732E-2</v>
      </c>
      <c r="T64" s="53">
        <f>T29+T60+T63</f>
        <v>-7.2759960933333395E-2</v>
      </c>
      <c r="U64" s="53">
        <f>U29+U60+U63</f>
        <v>-7.1409164400000058E-2</v>
      </c>
      <c r="V64" s="53">
        <f>V29+V60+V63</f>
        <v>-7.0058367866666721E-2</v>
      </c>
      <c r="W64" s="53">
        <f>W29+W60+W63</f>
        <v>-6.8707571333333384E-2</v>
      </c>
      <c r="X64" s="53">
        <f>X29+X60+X63</f>
        <v>-6.7356774800000047E-2</v>
      </c>
      <c r="Y64" s="53">
        <f>Y29+Y60+Y63</f>
        <v>-6.6005978266666723E-2</v>
      </c>
      <c r="Z64" s="53">
        <f>Z29+Z60+Z63</f>
        <v>-6.4655181733333386E-2</v>
      </c>
      <c r="AA64" s="53">
        <f>AA29+AA60+AA63</f>
        <v>-6.3304385200000063E-2</v>
      </c>
      <c r="AB64" s="53">
        <f>AB29+AB60+AB63</f>
        <v>-6.1953588666666712E-2</v>
      </c>
      <c r="AC64" s="53">
        <f>AC29+AC60+AC63</f>
        <v>-6.0602792133333389E-2</v>
      </c>
      <c r="AD64" s="53">
        <f>AD29+AD60+AD63</f>
        <v>-5.9251995600000051E-2</v>
      </c>
      <c r="AE64" s="53">
        <f>AE29+AE60+AE63</f>
        <v>-5.7901199066666714E-2</v>
      </c>
      <c r="AF64" s="53">
        <f>AF29+AF60+AF63</f>
        <v>-5.6550402533333377E-2</v>
      </c>
      <c r="AG64" s="53">
        <f>AG29+AG60+AG63</f>
        <v>-5.5199606000000054E-2</v>
      </c>
      <c r="AH64" s="53">
        <f>AH29+AH60+AH63</f>
        <v>-5.3848809466666717E-2</v>
      </c>
      <c r="AI64" s="53">
        <f>AI29+AI60+AI63</f>
        <v>-5.2498012933333379E-2</v>
      </c>
      <c r="AJ64" s="53">
        <f>AJ29+AJ60+AJ63</f>
        <v>-5.1147216400000042E-2</v>
      </c>
      <c r="AK64" s="53">
        <f>AK29+AK60+AK63</f>
        <v>-4.9796419866666712E-2</v>
      </c>
      <c r="AL64" s="53">
        <f>AL29+AL60+AL63</f>
        <v>-4.8445623333333382E-2</v>
      </c>
      <c r="AM64" s="53">
        <f>AM29+AM60+AM63</f>
        <v>-4.7094826800000045E-2</v>
      </c>
      <c r="AN64" s="53">
        <f>AN29+AN60+AN63</f>
        <v>-4.5744030266666708E-2</v>
      </c>
      <c r="AO64" s="53">
        <f>AO29+AO60+AO63</f>
        <v>-4.4393233733333377E-2</v>
      </c>
      <c r="AP64" s="53">
        <f>AP29+AP60+AP63</f>
        <v>-4.3042437200000047E-2</v>
      </c>
      <c r="AQ64" s="53">
        <f>AQ29+AQ60+AQ63</f>
        <v>-4.169164066666671E-2</v>
      </c>
      <c r="AR64" s="53">
        <f>AR29+AR60+AR63</f>
        <v>-4.0340844133333373E-2</v>
      </c>
      <c r="AS64" s="53">
        <f>AS29+AS60+AS63</f>
        <v>-3.8990047600000043E-2</v>
      </c>
      <c r="AT64" s="53">
        <f>AT29+AT60+AT63</f>
        <v>-3.7639251066666705E-2</v>
      </c>
      <c r="AU64" s="53">
        <f>AU29+AU60+AU63</f>
        <v>-3.6288454533333375E-2</v>
      </c>
      <c r="AV64" s="53">
        <f>AV29+AV60+AV63</f>
        <v>-3.4937658000000038E-2</v>
      </c>
      <c r="AW64" s="53">
        <f>AW29+AW60+AW63</f>
        <v>-3.3586861466666708E-2</v>
      </c>
      <c r="AX64" s="53">
        <f>AX29+AX60+AX63</f>
        <v>-3.2236064933333378E-2</v>
      </c>
      <c r="AY64" s="53">
        <f>AY29+AY60+AY63</f>
        <v>-4.038991363586319E-17</v>
      </c>
      <c r="AZ64" s="53">
        <f>AZ29+AZ60+AZ63</f>
        <v>-4.038991363586319E-17</v>
      </c>
      <c r="BA64" s="53">
        <f>BA29+BA60+BA63</f>
        <v>-4.038991363586319E-17</v>
      </c>
      <c r="BB64" s="53">
        <f>BB29+BB60+BB63</f>
        <v>-4.038991363586319E-17</v>
      </c>
      <c r="BC64" s="53">
        <f>BC29+BC60+BC63</f>
        <v>-4.038991363586319E-17</v>
      </c>
      <c r="BD64" s="53">
        <f>BD29+BD60+BD63</f>
        <v>-4.038991363586319E-17</v>
      </c>
    </row>
    <row r="65" spans="1:56" ht="12.75" customHeight="1" x14ac:dyDescent="0.3">
      <c r="A65" s="192" t="s">
        <v>228</v>
      </c>
      <c r="B65" s="9" t="s">
        <v>35</v>
      </c>
      <c r="D65" s="4" t="s">
        <v>39</v>
      </c>
      <c r="E65" s="35">
        <f>'Fixed data'!$G$6*E86/1000000</f>
        <v>5.0842332730592313E-2</v>
      </c>
      <c r="F65" s="35">
        <f>'Fixed data'!$G$6*F86/1000000</f>
        <v>5.0842332730592313E-2</v>
      </c>
      <c r="G65" s="35">
        <f>'Fixed data'!$G$6*G86/1000000</f>
        <v>5.0842332730592313E-2</v>
      </c>
      <c r="H65" s="35">
        <f>'Fixed data'!$G$6*H86/1000000</f>
        <v>5.0842332730592313E-2</v>
      </c>
      <c r="I65" s="35">
        <f>'Fixed data'!$G$6*I86/1000000</f>
        <v>5.0842332730592313E-2</v>
      </c>
      <c r="J65" s="35">
        <f>'Fixed data'!$G$6*J86/1000000</f>
        <v>5.0842332730592313E-2</v>
      </c>
      <c r="K65" s="35">
        <f>'Fixed data'!$G$6*K86/1000000</f>
        <v>5.0842332730592313E-2</v>
      </c>
      <c r="L65" s="35">
        <f>'Fixed data'!$G$6*L86/1000000</f>
        <v>5.0842332730592313E-2</v>
      </c>
      <c r="M65" s="35">
        <f>'Fixed data'!$G$6*M86/1000000</f>
        <v>5.0842332730592313E-2</v>
      </c>
      <c r="N65" s="35">
        <f>'Fixed data'!$G$6*N86/1000000</f>
        <v>5.0842332730592313E-2</v>
      </c>
      <c r="O65" s="35">
        <f>'Fixed data'!$G$6*O86/1000000</f>
        <v>5.0842332730592313E-2</v>
      </c>
      <c r="P65" s="35">
        <f>'Fixed data'!$G$6*P86/1000000</f>
        <v>5.0842332730592313E-2</v>
      </c>
      <c r="Q65" s="35">
        <f>'Fixed data'!$G$6*Q86/1000000</f>
        <v>5.0842332730592313E-2</v>
      </c>
      <c r="R65" s="35">
        <f>'Fixed data'!$G$6*R86/1000000</f>
        <v>5.0842332730592313E-2</v>
      </c>
      <c r="S65" s="35">
        <f>'Fixed data'!$G$6*S86/1000000</f>
        <v>5.0842332730592313E-2</v>
      </c>
      <c r="T65" s="35">
        <f>'Fixed data'!$G$6*T86/1000000</f>
        <v>5.0842332730592313E-2</v>
      </c>
      <c r="U65" s="35">
        <f>'Fixed data'!$G$6*U86/1000000</f>
        <v>5.0842332730592313E-2</v>
      </c>
      <c r="V65" s="35">
        <f>'Fixed data'!$G$6*V86/1000000</f>
        <v>5.0842332730592313E-2</v>
      </c>
      <c r="W65" s="35">
        <f>'Fixed data'!$G$6*W86/1000000</f>
        <v>5.0842332730592313E-2</v>
      </c>
      <c r="X65" s="35">
        <f>'Fixed data'!$G$6*X86/1000000</f>
        <v>5.0842332730592313E-2</v>
      </c>
      <c r="Y65" s="35">
        <f>'Fixed data'!$G$6*Y86/1000000</f>
        <v>5.0842332730592313E-2</v>
      </c>
      <c r="Z65" s="35">
        <f>'Fixed data'!$G$6*Z86/1000000</f>
        <v>5.0842332730592313E-2</v>
      </c>
      <c r="AA65" s="35">
        <f>'Fixed data'!$G$6*AA86/1000000</f>
        <v>5.0842332730592313E-2</v>
      </c>
      <c r="AB65" s="35">
        <f>'Fixed data'!$G$6*AB86/1000000</f>
        <v>5.0842332730592313E-2</v>
      </c>
      <c r="AC65" s="35">
        <f>'Fixed data'!$G$6*AC86/1000000</f>
        <v>5.0842332730592313E-2</v>
      </c>
      <c r="AD65" s="35">
        <f>'Fixed data'!$G$6*AD86/1000000</f>
        <v>5.0842332730592313E-2</v>
      </c>
      <c r="AE65" s="35">
        <f>'Fixed data'!$G$6*AE86/1000000</f>
        <v>5.0842332730592313E-2</v>
      </c>
      <c r="AF65" s="35">
        <f>'Fixed data'!$G$6*AF86/1000000</f>
        <v>5.0842332730592313E-2</v>
      </c>
      <c r="AG65" s="35">
        <f>'Fixed data'!$G$6*AG86/1000000</f>
        <v>5.0842332730592313E-2</v>
      </c>
      <c r="AH65" s="35">
        <f>'Fixed data'!$G$6*AH86/1000000</f>
        <v>5.0842332730592313E-2</v>
      </c>
      <c r="AI65" s="35">
        <f>'Fixed data'!$G$6*AI86/1000000</f>
        <v>5.0842332730592313E-2</v>
      </c>
      <c r="AJ65" s="35">
        <f>'Fixed data'!$G$6*AJ86/1000000</f>
        <v>5.0842332730592313E-2</v>
      </c>
      <c r="AK65" s="35">
        <f>'Fixed data'!$G$6*AK86/1000000</f>
        <v>5.0842332730592313E-2</v>
      </c>
      <c r="AL65" s="35">
        <f>'Fixed data'!$G$6*AL86/1000000</f>
        <v>5.0842332730592313E-2</v>
      </c>
      <c r="AM65" s="35">
        <f>'Fixed data'!$G$6*AM86/1000000</f>
        <v>5.0842332730592313E-2</v>
      </c>
      <c r="AN65" s="35">
        <f>'Fixed data'!$G$6*AN86/1000000</f>
        <v>5.0842332730592313E-2</v>
      </c>
      <c r="AO65" s="35">
        <f>'Fixed data'!$G$6*AO86/1000000</f>
        <v>5.0842332730592313E-2</v>
      </c>
      <c r="AP65" s="35">
        <f>'Fixed data'!$G$6*AP86/1000000</f>
        <v>5.0842332730592313E-2</v>
      </c>
      <c r="AQ65" s="35">
        <f>'Fixed data'!$G$6*AQ86/1000000</f>
        <v>5.0842332730592313E-2</v>
      </c>
      <c r="AR65" s="35">
        <f>'Fixed data'!$G$6*AR86/1000000</f>
        <v>5.0842332730592313E-2</v>
      </c>
      <c r="AS65" s="35">
        <f>'Fixed data'!$G$6*AS86/1000000</f>
        <v>5.0842332730592313E-2</v>
      </c>
      <c r="AT65" s="35">
        <f>'Fixed data'!$G$6*AT86/1000000</f>
        <v>5.0842332730592313E-2</v>
      </c>
      <c r="AU65" s="35">
        <f>'Fixed data'!$G$6*AU86/1000000</f>
        <v>5.0842332730592313E-2</v>
      </c>
      <c r="AV65" s="35">
        <f>'Fixed data'!$G$6*AV86/1000000</f>
        <v>5.0842332730592313E-2</v>
      </c>
      <c r="AW65" s="35">
        <f>'Fixed data'!$G$6*AW86/1000000</f>
        <v>5.0842332730592313E-2</v>
      </c>
      <c r="AX65" s="35">
        <f>'Fixed data'!$G$6*AX86/1000000</f>
        <v>5.0842332730592313E-2</v>
      </c>
      <c r="AY65" s="35">
        <f>'Fixed data'!$G$6*AY86/1000000</f>
        <v>5.0842332730592313E-2</v>
      </c>
      <c r="AZ65" s="35">
        <f>'Fixed data'!$G$6*AZ86/1000000</f>
        <v>5.0842332730592313E-2</v>
      </c>
      <c r="BA65" s="35">
        <f>'Fixed data'!$G$6*BA86/1000000</f>
        <v>5.0842332730592313E-2</v>
      </c>
      <c r="BB65" s="35">
        <f>'Fixed data'!$G$6*BB86/1000000</f>
        <v>5.0842332730592313E-2</v>
      </c>
      <c r="BC65" s="35">
        <f>'Fixed data'!$G$6*BC86/1000000</f>
        <v>5.0842332730592313E-2</v>
      </c>
      <c r="BD65" s="35">
        <f>'Fixed data'!$G$6*BD86/1000000</f>
        <v>5.0842332730592313E-2</v>
      </c>
    </row>
    <row r="66" spans="1:56" ht="15" customHeight="1" x14ac:dyDescent="0.3">
      <c r="A66" s="193"/>
      <c r="B66" s="9" t="s">
        <v>200</v>
      </c>
      <c r="D66" s="4" t="s">
        <v>39</v>
      </c>
      <c r="E66" s="35">
        <f>E87*'Fixed data'!H$5/1000000</f>
        <v>3.8560369527234797E-3</v>
      </c>
      <c r="F66" s="35">
        <f>F87*'Fixed data'!I$5/1000000</f>
        <v>3.9332314441856177E-3</v>
      </c>
      <c r="G66" s="35">
        <f>G87*'Fixed data'!J$5/1000000</f>
        <v>4.0583730320432731E-3</v>
      </c>
      <c r="H66" s="35">
        <f>H87*'Fixed data'!K$5/1000000</f>
        <v>4.1843482361877977E-3</v>
      </c>
      <c r="I66" s="35">
        <f>I87*'Fixed data'!L$5/1000000</f>
        <v>4.314723610278454E-3</v>
      </c>
      <c r="J66" s="35">
        <f>J87*'Fixed data'!M$5/1000000</f>
        <v>7.4499721104779263E-3</v>
      </c>
      <c r="K66" s="35">
        <f>K87*'Fixed data'!N$5/1000000</f>
        <v>1.0364550077757261E-2</v>
      </c>
      <c r="L66" s="35">
        <f>L87*'Fixed data'!O$5/1000000</f>
        <v>1.3058457512116463E-2</v>
      </c>
      <c r="M66" s="35">
        <f>M87*'Fixed data'!P$5/1000000</f>
        <v>1.5531694413555531E-2</v>
      </c>
      <c r="N66" s="35">
        <f>N87*'Fixed data'!Q$5/1000000</f>
        <v>1.7784260782074467E-2</v>
      </c>
      <c r="O66" s="35">
        <f>O87*'Fixed data'!R$5/1000000</f>
        <v>1.9816156617673265E-2</v>
      </c>
      <c r="P66" s="35">
        <f>P87*'Fixed data'!S$5/1000000</f>
        <v>2.1627381920351928E-2</v>
      </c>
      <c r="Q66" s="35">
        <f>Q87*'Fixed data'!T$5/1000000</f>
        <v>2.3217936690110453E-2</v>
      </c>
      <c r="R66" s="35">
        <f>R87*'Fixed data'!U$5/1000000</f>
        <v>2.4587820926948854E-2</v>
      </c>
      <c r="S66" s="35">
        <f>S87*'Fixed data'!V$5/1000000</f>
        <v>2.5737034630867111E-2</v>
      </c>
      <c r="T66" s="35">
        <f>T87*'Fixed data'!W$5/1000000</f>
        <v>2.6225252573471153E-2</v>
      </c>
      <c r="U66" s="35">
        <f>U87*'Fixed data'!X$5/1000000</f>
        <v>2.7044612537498645E-2</v>
      </c>
      <c r="V66" s="35">
        <f>V87*'Fixed data'!Y$5/1000000</f>
        <v>2.7633764792071441E-2</v>
      </c>
      <c r="W66" s="35">
        <f>W87*'Fixed data'!Z$5/1000000</f>
        <v>2.7992709337189562E-2</v>
      </c>
      <c r="X66" s="35">
        <f>X87*'Fixed data'!AA$5/1000000</f>
        <v>2.8121446172852997E-2</v>
      </c>
      <c r="Y66" s="35">
        <f>Y87*'Fixed data'!AB$5/1000000</f>
        <v>2.801997529906174E-2</v>
      </c>
      <c r="Z66" s="35">
        <f>Z87*'Fixed data'!AC$5/1000000</f>
        <v>2.7463188612435182E-2</v>
      </c>
      <c r="AA66" s="35">
        <f>AA87*'Fixed data'!AD$5/1000000</f>
        <v>2.6917745727552747E-2</v>
      </c>
      <c r="AB66" s="35">
        <f>AB87*'Fixed data'!AE$5/1000000</f>
        <v>2.614209513321563E-2</v>
      </c>
      <c r="AC66" s="35">
        <f>AC87*'Fixed data'!AF$5/1000000</f>
        <v>2.5136236829423817E-2</v>
      </c>
      <c r="AD66" s="35">
        <f>AD87*'Fixed data'!AG$5/1000000</f>
        <v>2.3900170816177332E-2</v>
      </c>
      <c r="AE66" s="35">
        <f>AE87*'Fixed data'!AH$5/1000000</f>
        <v>2.2433897093476152E-2</v>
      </c>
      <c r="AF66" s="35">
        <f>AF87*'Fixed data'!AI$5/1000000</f>
        <v>2.0737415661320282E-2</v>
      </c>
      <c r="AG66" s="35">
        <f>AG87*'Fixed data'!AJ$5/1000000</f>
        <v>1.881072651970973E-2</v>
      </c>
      <c r="AH66" s="35">
        <f>AH87*'Fixed data'!AK$5/1000000</f>
        <v>1.6653829668644492E-2</v>
      </c>
      <c r="AI66" s="35">
        <f>AI87*'Fixed data'!AL$5/1000000</f>
        <v>1.4189607675107676E-2</v>
      </c>
      <c r="AJ66" s="35">
        <f>AJ87*'Fixed data'!AM$5/1000000</f>
        <v>1.158873881295126E-2</v>
      </c>
      <c r="AK66" s="35">
        <f>AK87*'Fixed data'!AN$5/1000000</f>
        <v>8.7576622413401573E-3</v>
      </c>
      <c r="AL66" s="35">
        <f>AL87*'Fixed data'!AO$5/1000000</f>
        <v>5.6963779602743694E-3</v>
      </c>
      <c r="AM66" s="35">
        <f>AM87*'Fixed data'!AP$5/1000000</f>
        <v>2.4048859697538361E-3</v>
      </c>
      <c r="AN66" s="35">
        <f>AN87*'Fixed data'!AQ$5/1000000</f>
        <v>2.495636383706811E-3</v>
      </c>
      <c r="AO66" s="35">
        <f>AO87*'Fixed data'!AR$5/1000000</f>
        <v>2.5750429959156642E-3</v>
      </c>
      <c r="AP66" s="35">
        <f>AP87*'Fixed data'!AS$5/1000000</f>
        <v>2.654449608124517E-3</v>
      </c>
      <c r="AQ66" s="35">
        <f>AQ87*'Fixed data'!AT$5/1000000</f>
        <v>2.7338562203333698E-3</v>
      </c>
      <c r="AR66" s="35">
        <f>AR87*'Fixed data'!AU$5/1000000</f>
        <v>2.8132628325422231E-3</v>
      </c>
      <c r="AS66" s="35">
        <f>AS87*'Fixed data'!AV$5/1000000</f>
        <v>2.9040132464951984E-3</v>
      </c>
      <c r="AT66" s="35">
        <f>AT87*'Fixed data'!AW$5/1000000</f>
        <v>2.9720760569599291E-3</v>
      </c>
      <c r="AU66" s="35">
        <f>AU87*'Fixed data'!AX$5/1000000</f>
        <v>3.0514826691687828E-3</v>
      </c>
      <c r="AV66" s="35">
        <f>AV87*'Fixed data'!AY$5/1000000</f>
        <v>3.130889281377636E-3</v>
      </c>
      <c r="AW66" s="35">
        <f>AW87*'Fixed data'!AZ$5/1000000</f>
        <v>3.1989520918423667E-3</v>
      </c>
      <c r="AX66" s="35">
        <f>AX87*'Fixed data'!BA$5/1000000</f>
        <v>3.2556711005629763E-3</v>
      </c>
      <c r="AY66" s="35">
        <f>AY87*'Fixed data'!BB$5/1000000</f>
        <v>3.3123901092835853E-3</v>
      </c>
      <c r="AZ66" s="35">
        <f>AZ87*'Fixed data'!BC$5/1000000</f>
        <v>3.3691091180041949E-3</v>
      </c>
      <c r="BA66" s="35">
        <f>BA87*'Fixed data'!BD$5/1000000</f>
        <v>3.4144843249806823E-3</v>
      </c>
      <c r="BB66" s="35">
        <f>BB87*'Fixed data'!BE$5/1000000</f>
        <v>3.4598595319571702E-3</v>
      </c>
      <c r="BC66" s="35">
        <f>BC87*'Fixed data'!BF$5/1000000</f>
        <v>3.5052347389336572E-3</v>
      </c>
      <c r="BD66" s="35">
        <f>BD87*'Fixed data'!BG$5/1000000</f>
        <v>3.539266144166023E-3</v>
      </c>
    </row>
    <row r="67" spans="1:56" ht="15" customHeight="1" x14ac:dyDescent="0.3">
      <c r="A67" s="193"/>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3"/>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3"/>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3"/>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3"/>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3"/>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3"/>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3"/>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3"/>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4"/>
      <c r="B76" s="13" t="s">
        <v>99</v>
      </c>
      <c r="C76" s="13"/>
      <c r="D76" s="13" t="s">
        <v>39</v>
      </c>
      <c r="E76" s="53">
        <f>SUM(E65:E75)</f>
        <v>5.469836968331579E-2</v>
      </c>
      <c r="F76" s="53">
        <f>SUM(F65:F75)</f>
        <v>5.4775564174777927E-2</v>
      </c>
      <c r="G76" s="53">
        <f>SUM(G65:G75)</f>
        <v>5.4900705762635588E-2</v>
      </c>
      <c r="H76" s="53">
        <f>SUM(H65:H75)</f>
        <v>5.5026680966780109E-2</v>
      </c>
      <c r="I76" s="53">
        <f>SUM(I65:I75)</f>
        <v>5.5157056340870765E-2</v>
      </c>
      <c r="J76" s="53">
        <f>SUM(J65:J75)</f>
        <v>5.8292304841070237E-2</v>
      </c>
      <c r="K76" s="53">
        <f>SUM(K65:K75)</f>
        <v>6.1206882808349572E-2</v>
      </c>
      <c r="L76" s="53">
        <f>SUM(L65:L75)</f>
        <v>6.3900790242708783E-2</v>
      </c>
      <c r="M76" s="53">
        <f>SUM(M65:M75)</f>
        <v>6.6374027144147849E-2</v>
      </c>
      <c r="N76" s="53">
        <f>SUM(N65:N75)</f>
        <v>6.8626593512666784E-2</v>
      </c>
      <c r="O76" s="53">
        <f>SUM(O65:O75)</f>
        <v>7.0658489348265574E-2</v>
      </c>
      <c r="P76" s="53">
        <f>SUM(P65:P75)</f>
        <v>7.2469714650944234E-2</v>
      </c>
      <c r="Q76" s="53">
        <f>SUM(Q65:Q75)</f>
        <v>7.4060269420702762E-2</v>
      </c>
      <c r="R76" s="53">
        <f>SUM(R65:R75)</f>
        <v>7.543015365754116E-2</v>
      </c>
      <c r="S76" s="53">
        <f>SUM(S65:S75)</f>
        <v>7.6579367361459427E-2</v>
      </c>
      <c r="T76" s="53">
        <f>SUM(T65:T75)</f>
        <v>7.7067585304063463E-2</v>
      </c>
      <c r="U76" s="53">
        <f>SUM(U65:U75)</f>
        <v>7.7886945268090951E-2</v>
      </c>
      <c r="V76" s="53">
        <f>SUM(V65:V75)</f>
        <v>7.8476097522663754E-2</v>
      </c>
      <c r="W76" s="53">
        <f>SUM(W65:W75)</f>
        <v>7.8835042067781871E-2</v>
      </c>
      <c r="X76" s="53">
        <f>SUM(X65:X75)</f>
        <v>7.8963778903445303E-2</v>
      </c>
      <c r="Y76" s="53">
        <f>SUM(Y65:Y75)</f>
        <v>7.8862308029654049E-2</v>
      </c>
      <c r="Z76" s="53">
        <f>SUM(Z65:Z75)</f>
        <v>7.8305521343027498E-2</v>
      </c>
      <c r="AA76" s="53">
        <f>SUM(AA65:AA75)</f>
        <v>7.776007845814506E-2</v>
      </c>
      <c r="AB76" s="53">
        <f>SUM(AB65:AB75)</f>
        <v>7.6984427863807936E-2</v>
      </c>
      <c r="AC76" s="53">
        <f>SUM(AC65:AC75)</f>
        <v>7.5978569560016126E-2</v>
      </c>
      <c r="AD76" s="53">
        <f>SUM(AD65:AD75)</f>
        <v>7.4742503546769645E-2</v>
      </c>
      <c r="AE76" s="53">
        <f>SUM(AE65:AE75)</f>
        <v>7.3276229824068465E-2</v>
      </c>
      <c r="AF76" s="53">
        <f>SUM(AF65:AF75)</f>
        <v>7.1579748391912598E-2</v>
      </c>
      <c r="AG76" s="53">
        <f>SUM(AG65:AG75)</f>
        <v>6.9653059250302046E-2</v>
      </c>
      <c r="AH76" s="53">
        <f>SUM(AH65:AH75)</f>
        <v>6.7496162399236809E-2</v>
      </c>
      <c r="AI76" s="53">
        <f>SUM(AI65:AI75)</f>
        <v>6.5031940405699984E-2</v>
      </c>
      <c r="AJ76" s="53">
        <f>SUM(AJ65:AJ75)</f>
        <v>6.2431071543543576E-2</v>
      </c>
      <c r="AK76" s="53">
        <f>SUM(AK65:AK75)</f>
        <v>5.9599994971932468E-2</v>
      </c>
      <c r="AL76" s="53">
        <f>SUM(AL65:AL75)</f>
        <v>5.6538710690866682E-2</v>
      </c>
      <c r="AM76" s="53">
        <f>SUM(AM65:AM75)</f>
        <v>5.3247218700346148E-2</v>
      </c>
      <c r="AN76" s="53">
        <f>SUM(AN65:AN75)</f>
        <v>5.3337969114299125E-2</v>
      </c>
      <c r="AO76" s="53">
        <f>SUM(AO65:AO75)</f>
        <v>5.3417375726507975E-2</v>
      </c>
      <c r="AP76" s="53">
        <f>SUM(AP65:AP75)</f>
        <v>5.3496782338716832E-2</v>
      </c>
      <c r="AQ76" s="53">
        <f>SUM(AQ65:AQ75)</f>
        <v>5.3576188950925682E-2</v>
      </c>
      <c r="AR76" s="53">
        <f>SUM(AR65:AR75)</f>
        <v>5.3655595563134539E-2</v>
      </c>
      <c r="AS76" s="53">
        <f>SUM(AS65:AS75)</f>
        <v>5.3746345977087509E-2</v>
      </c>
      <c r="AT76" s="53">
        <f>SUM(AT65:AT75)</f>
        <v>5.381440878755224E-2</v>
      </c>
      <c r="AU76" s="53">
        <f>SUM(AU65:AU75)</f>
        <v>5.3893815399761097E-2</v>
      </c>
      <c r="AV76" s="53">
        <f>SUM(AV65:AV75)</f>
        <v>5.3973222011969947E-2</v>
      </c>
      <c r="AW76" s="53">
        <f>SUM(AW65:AW75)</f>
        <v>5.4041284822434678E-2</v>
      </c>
      <c r="AX76" s="53">
        <f>SUM(AX65:AX75)</f>
        <v>5.4098003831155289E-2</v>
      </c>
      <c r="AY76" s="53">
        <f>SUM(AY65:AY75)</f>
        <v>5.41547228398759E-2</v>
      </c>
      <c r="AZ76" s="53">
        <f>SUM(AZ65:AZ75)</f>
        <v>5.4211441848596505E-2</v>
      </c>
      <c r="BA76" s="53">
        <f>SUM(BA65:BA75)</f>
        <v>5.4256817055572996E-2</v>
      </c>
      <c r="BB76" s="53">
        <f>SUM(BB65:BB75)</f>
        <v>5.4302192262549481E-2</v>
      </c>
      <c r="BC76" s="53">
        <f>SUM(BC65:BC75)</f>
        <v>5.4347567469525973E-2</v>
      </c>
      <c r="BD76" s="53">
        <f>SUM(BD65:BD75)</f>
        <v>5.4381598874758338E-2</v>
      </c>
    </row>
    <row r="77" spans="1:56" x14ac:dyDescent="0.3">
      <c r="B77" s="14" t="s">
        <v>16</v>
      </c>
      <c r="C77" s="14"/>
      <c r="D77" s="14" t="s">
        <v>39</v>
      </c>
      <c r="E77" s="54">
        <f>IF('Fixed data'!$G$19=FALSE,E64+E76,E64)</f>
        <v>-0.58436455231668427</v>
      </c>
      <c r="F77" s="54">
        <f>IF('Fixed data'!$G$19=FALSE,F64+F76,F64)</f>
        <v>-3.6895548225222077E-2</v>
      </c>
      <c r="G77" s="54">
        <f>IF('Fixed data'!$G$19=FALSE,G64+G76,G64)</f>
        <v>-3.541961010403108E-2</v>
      </c>
      <c r="H77" s="54">
        <f>IF('Fixed data'!$G$19=FALSE,H64+H76,H64)</f>
        <v>-3.3942838366553235E-2</v>
      </c>
      <c r="I77" s="54">
        <f>IF('Fixed data'!$G$19=FALSE,I64+I76,I64)</f>
        <v>-3.2461666459129256E-2</v>
      </c>
      <c r="J77" s="54">
        <f>IF('Fixed data'!$G$19=FALSE,J64+J76,J64)</f>
        <v>-2.7975621425596446E-2</v>
      </c>
      <c r="K77" s="54">
        <f>IF('Fixed data'!$G$19=FALSE,K64+K76,K64)</f>
        <v>-2.3710246924983788E-2</v>
      </c>
      <c r="L77" s="54">
        <f>IF('Fixed data'!$G$19=FALSE,L64+L76,L64)</f>
        <v>-1.9665542957291254E-2</v>
      </c>
      <c r="M77" s="54">
        <f>IF('Fixed data'!$G$19=FALSE,M64+M76,M64)</f>
        <v>-1.5841509522518851E-2</v>
      </c>
      <c r="N77" s="54">
        <f>IF('Fixed data'!$G$19=FALSE,N64+N76,N64)</f>
        <v>-1.2238146620666579E-2</v>
      </c>
      <c r="O77" s="54">
        <f>IF('Fixed data'!$G$19=FALSE,O64+O76,O64)</f>
        <v>-8.8554542517344653E-3</v>
      </c>
      <c r="P77" s="54">
        <f>IF('Fixed data'!$G$19=FALSE,P64+P76,P64)</f>
        <v>-5.6934324157224825E-3</v>
      </c>
      <c r="Q77" s="54">
        <f>IF('Fixed data'!$G$19=FALSE,Q64+Q76,Q64)</f>
        <v>-2.7520811126306166E-3</v>
      </c>
      <c r="R77" s="54">
        <f>IF('Fixed data'!$G$19=FALSE,R64+R76,R64)</f>
        <v>-3.1400342458895447E-5</v>
      </c>
      <c r="S77" s="54">
        <f>IF('Fixed data'!$G$19=FALSE,S64+S76,S64)</f>
        <v>2.4686098947926949E-3</v>
      </c>
      <c r="T77" s="54">
        <f>IF('Fixed data'!$G$19=FALSE,T64+T76,T64)</f>
        <v>4.3076243707300677E-3</v>
      </c>
      <c r="U77" s="54">
        <f>IF('Fixed data'!$G$19=FALSE,U64+U76,U64)</f>
        <v>6.4777808680908933E-3</v>
      </c>
      <c r="V77" s="54">
        <f>IF('Fixed data'!$G$19=FALSE,V64+V76,V64)</f>
        <v>8.4177296559970333E-3</v>
      </c>
      <c r="W77" s="54">
        <f>IF('Fixed data'!$G$19=FALSE,W64+W76,W64)</f>
        <v>1.0127470734448488E-2</v>
      </c>
      <c r="X77" s="54">
        <f>IF('Fixed data'!$G$19=FALSE,X64+X76,X64)</f>
        <v>1.1607004103445256E-2</v>
      </c>
      <c r="Y77" s="54">
        <f>IF('Fixed data'!$G$19=FALSE,Y64+Y76,Y64)</f>
        <v>1.2856329762987326E-2</v>
      </c>
      <c r="Z77" s="54">
        <f>IF('Fixed data'!$G$19=FALSE,Z64+Z76,Z64)</f>
        <v>1.3650339609694112E-2</v>
      </c>
      <c r="AA77" s="54">
        <f>IF('Fixed data'!$G$19=FALSE,AA64+AA76,AA64)</f>
        <v>1.4455693258144997E-2</v>
      </c>
      <c r="AB77" s="54">
        <f>IF('Fixed data'!$G$19=FALSE,AB64+AB76,AB64)</f>
        <v>1.5030839197141224E-2</v>
      </c>
      <c r="AC77" s="54">
        <f>IF('Fixed data'!$G$19=FALSE,AC64+AC76,AC64)</f>
        <v>1.5375777426682738E-2</v>
      </c>
      <c r="AD77" s="54">
        <f>IF('Fixed data'!$G$19=FALSE,AD64+AD76,AD64)</f>
        <v>1.5490507946769594E-2</v>
      </c>
      <c r="AE77" s="54">
        <f>IF('Fixed data'!$G$19=FALSE,AE64+AE76,AE64)</f>
        <v>1.537503075740175E-2</v>
      </c>
      <c r="AF77" s="54">
        <f>IF('Fixed data'!$G$19=FALSE,AF64+AF76,AF64)</f>
        <v>1.5029345858579221E-2</v>
      </c>
      <c r="AG77" s="54">
        <f>IF('Fixed data'!$G$19=FALSE,AG64+AG76,AG64)</f>
        <v>1.4453453250301992E-2</v>
      </c>
      <c r="AH77" s="54">
        <f>IF('Fixed data'!$G$19=FALSE,AH64+AH76,AH64)</f>
        <v>1.3647352932570092E-2</v>
      </c>
      <c r="AI77" s="54">
        <f>IF('Fixed data'!$G$19=FALSE,AI64+AI76,AI64)</f>
        <v>1.2533927472366604E-2</v>
      </c>
      <c r="AJ77" s="54">
        <f>IF('Fixed data'!$G$19=FALSE,AJ64+AJ76,AJ64)</f>
        <v>1.1283855143543534E-2</v>
      </c>
      <c r="AK77" s="54">
        <f>IF('Fixed data'!$G$19=FALSE,AK64+AK76,AK64)</f>
        <v>9.8035751052657563E-3</v>
      </c>
      <c r="AL77" s="54">
        <f>IF('Fixed data'!$G$19=FALSE,AL64+AL76,AL64)</f>
        <v>8.0930873575333004E-3</v>
      </c>
      <c r="AM77" s="54">
        <f>IF('Fixed data'!$G$19=FALSE,AM64+AM76,AM64)</f>
        <v>6.1523919003461033E-3</v>
      </c>
      <c r="AN77" s="54">
        <f>IF('Fixed data'!$G$19=FALSE,AN64+AN76,AN64)</f>
        <v>7.5939388476324171E-3</v>
      </c>
      <c r="AO77" s="54">
        <f>IF('Fixed data'!$G$19=FALSE,AO64+AO76,AO64)</f>
        <v>9.0241419931745975E-3</v>
      </c>
      <c r="AP77" s="54">
        <f>IF('Fixed data'!$G$19=FALSE,AP64+AP76,AP64)</f>
        <v>1.0454345138716785E-2</v>
      </c>
      <c r="AQ77" s="54">
        <f>IF('Fixed data'!$G$19=FALSE,AQ64+AQ76,AQ64)</f>
        <v>1.1884548284258972E-2</v>
      </c>
      <c r="AR77" s="54">
        <f>IF('Fixed data'!$G$19=FALSE,AR64+AR76,AR64)</f>
        <v>1.3314751429801167E-2</v>
      </c>
      <c r="AS77" s="54">
        <f>IF('Fixed data'!$G$19=FALSE,AS64+AS76,AS64)</f>
        <v>1.4756298377087466E-2</v>
      </c>
      <c r="AT77" s="54">
        <f>IF('Fixed data'!$G$19=FALSE,AT64+AT76,AT64)</f>
        <v>1.6175157720885534E-2</v>
      </c>
      <c r="AU77" s="54">
        <f>IF('Fixed data'!$G$19=FALSE,AU64+AU76,AU64)</f>
        <v>1.7605360866427722E-2</v>
      </c>
      <c r="AV77" s="54">
        <f>IF('Fixed data'!$G$19=FALSE,AV64+AV76,AV64)</f>
        <v>1.9035564011969909E-2</v>
      </c>
      <c r="AW77" s="54">
        <f>IF('Fixed data'!$G$19=FALSE,AW64+AW76,AW64)</f>
        <v>2.045442335576797E-2</v>
      </c>
      <c r="AX77" s="54">
        <f>IF('Fixed data'!$G$19=FALSE,AX64+AX76,AX64)</f>
        <v>2.1861938897821911E-2</v>
      </c>
      <c r="AY77" s="54">
        <f>IF('Fixed data'!$G$19=FALSE,AY64+AY76,AY64)</f>
        <v>5.4154722839875859E-2</v>
      </c>
      <c r="AZ77" s="54">
        <f>IF('Fixed data'!$G$19=FALSE,AZ64+AZ76,AZ64)</f>
        <v>5.4211441848596463E-2</v>
      </c>
      <c r="BA77" s="54">
        <f>IF('Fixed data'!$G$19=FALSE,BA64+BA76,BA64)</f>
        <v>5.4256817055572955E-2</v>
      </c>
      <c r="BB77" s="54">
        <f>IF('Fixed data'!$G$19=FALSE,BB64+BB76,BB64)</f>
        <v>5.430219226254944E-2</v>
      </c>
      <c r="BC77" s="54">
        <f>IF('Fixed data'!$G$19=FALSE,BC64+BC76,BC64)</f>
        <v>5.4347567469525931E-2</v>
      </c>
      <c r="BD77" s="54">
        <f>IF('Fixed data'!$G$19=FALSE,BD64+BD76,BD64)</f>
        <v>5.4381598874758297E-2</v>
      </c>
    </row>
    <row r="78" spans="1:56" ht="15.75" outlineLevel="1" x14ac:dyDescent="0.3">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B80" s="11" t="s">
        <v>17</v>
      </c>
      <c r="C80" s="14"/>
      <c r="D80" s="9" t="s">
        <v>39</v>
      </c>
      <c r="E80" s="55">
        <f>IF('Fixed data'!$G$19=TRUE,(E77-SUM(E70:E71))*E78+SUM(E70:E71)*E79,E77*E78)</f>
        <v>-0.56460343219003317</v>
      </c>
      <c r="F80" s="55">
        <f>F77*F78</f>
        <v>-3.4442389064129462E-2</v>
      </c>
      <c r="G80" s="55">
        <f>G77*G78</f>
        <v>-3.1946458970936217E-2</v>
      </c>
      <c r="H80" s="55">
        <f>H77*H78</f>
        <v>-2.9579222680561724E-2</v>
      </c>
      <c r="I80" s="55">
        <f>I77*I78</f>
        <v>-2.7331852110098195E-2</v>
      </c>
      <c r="J80" s="55">
        <f>J77*J78</f>
        <v>-2.2758186054632482E-2</v>
      </c>
      <c r="K80" s="55">
        <f>K77*K78</f>
        <v>-1.8636039758618578E-2</v>
      </c>
      <c r="L80" s="55">
        <f>L77*L78</f>
        <v>-1.4934240581034078E-2</v>
      </c>
      <c r="M80" s="55">
        <f>M77*M78</f>
        <v>-1.1623406182908786E-2</v>
      </c>
      <c r="N80" s="55">
        <f>N77*N78</f>
        <v>-8.6758523843292086E-3</v>
      </c>
      <c r="O80" s="55">
        <f>O77*O78</f>
        <v>-6.0655054328509718E-3</v>
      </c>
      <c r="P80" s="55">
        <f>P77*P78</f>
        <v>-3.7678184826630675E-3</v>
      </c>
      <c r="Q80" s="55">
        <f>Q77*Q78</f>
        <v>-1.7596920926337253E-3</v>
      </c>
      <c r="R80" s="55">
        <f>R77*R78</f>
        <v>-1.9398559779557058E-5</v>
      </c>
      <c r="S80" s="55">
        <f>S77*S78</f>
        <v>1.4734900872461264E-3</v>
      </c>
      <c r="T80" s="55">
        <f>T77*T78</f>
        <v>2.4842324400467211E-3</v>
      </c>
      <c r="U80" s="55">
        <f>U77*U78</f>
        <v>3.6094439820492431E-3</v>
      </c>
      <c r="V80" s="55">
        <f>V77*V78</f>
        <v>4.5317785300290547E-3</v>
      </c>
      <c r="W80" s="55">
        <f>W77*W78</f>
        <v>5.2678615317489543E-3</v>
      </c>
      <c r="X80" s="55">
        <f>X77*X78</f>
        <v>5.8332842828499954E-3</v>
      </c>
      <c r="Y80" s="55">
        <f>Y77*Y78</f>
        <v>6.2426596501265093E-3</v>
      </c>
      <c r="Z80" s="55">
        <f>Z77*Z78</f>
        <v>6.4040654379225546E-3</v>
      </c>
      <c r="AA80" s="55">
        <f>AA77*AA78</f>
        <v>6.5525580773671396E-3</v>
      </c>
      <c r="AB80" s="55">
        <f>AB77*AB78</f>
        <v>6.5828632548081524E-3</v>
      </c>
      <c r="AC80" s="55">
        <f>AC77*AC78</f>
        <v>6.506213925786257E-3</v>
      </c>
      <c r="AD80" s="55">
        <f>AD77*AD78</f>
        <v>6.3331031883462705E-3</v>
      </c>
      <c r="AE80" s="55">
        <f>AE77*AE78</f>
        <v>6.0733253750874247E-3</v>
      </c>
      <c r="AF80" s="55">
        <f>AF77*AF78</f>
        <v>5.7360150802612184E-3</v>
      </c>
      <c r="AG80" s="55">
        <f>AG77*AG78</f>
        <v>5.3296842190429048E-3</v>
      </c>
      <c r="AH80" s="55">
        <f>AH77*AH78</f>
        <v>4.8622572117447424E-3</v>
      </c>
      <c r="AI80" s="55">
        <f>AI77*AI78</f>
        <v>5.0134098673278813E-3</v>
      </c>
      <c r="AJ80" s="55">
        <f>AJ77*AJ78</f>
        <v>4.3819388400748414E-3</v>
      </c>
      <c r="AK80" s="55">
        <f>AK77*AK78</f>
        <v>3.6962051265222282E-3</v>
      </c>
      <c r="AL80" s="55">
        <f>AL77*AL78</f>
        <v>2.9624333503966965E-3</v>
      </c>
      <c r="AM80" s="55">
        <f>AM77*AM78</f>
        <v>2.1864579381937993E-3</v>
      </c>
      <c r="AN80" s="55">
        <f>AN77*AN78</f>
        <v>2.6201551363307942E-3</v>
      </c>
      <c r="AO80" s="55">
        <f>AO77*AO78</f>
        <v>3.0229335883115676E-3</v>
      </c>
      <c r="AP80" s="55">
        <f>AP77*AP78</f>
        <v>3.4000264450853401E-3</v>
      </c>
      <c r="AQ80" s="55">
        <f>AQ77*AQ78</f>
        <v>3.7525882633275822E-3</v>
      </c>
      <c r="AR80" s="55">
        <f>AR77*AR78</f>
        <v>4.0817281340083736E-3</v>
      </c>
      <c r="AS80" s="55">
        <f>AS77*AS78</f>
        <v>4.3918875844617348E-3</v>
      </c>
      <c r="AT80" s="55">
        <f>AT77*AT78</f>
        <v>4.6739610235957381E-3</v>
      </c>
      <c r="AU80" s="55">
        <f>AU77*AU78</f>
        <v>4.9390596259586269E-3</v>
      </c>
      <c r="AV80" s="55">
        <f>AV77*AV78</f>
        <v>5.1847505004044064E-3</v>
      </c>
      <c r="AW80" s="55">
        <f>AW77*AW78</f>
        <v>5.4089395620966121E-3</v>
      </c>
      <c r="AX80" s="55">
        <f>AX77*AX78</f>
        <v>5.6127582863733606E-3</v>
      </c>
      <c r="AY80" s="55">
        <f>AY77*AY78</f>
        <v>1.3498539332761851E-2</v>
      </c>
      <c r="AZ80" s="55">
        <f>AZ77*AZ78</f>
        <v>1.3119103925074071E-2</v>
      </c>
      <c r="BA80" s="55">
        <f>BA77*BA78</f>
        <v>1.2747655020150675E-2</v>
      </c>
      <c r="BB80" s="55">
        <f>BB77*BB78</f>
        <v>1.2386714503191926E-2</v>
      </c>
      <c r="BC80" s="55">
        <f>BC77*BC78</f>
        <v>1.2035985348689503E-2</v>
      </c>
      <c r="BD80" s="55">
        <f>BD77*BD78</f>
        <v>1.1692739856366185E-2</v>
      </c>
    </row>
    <row r="81" spans="1:56" x14ac:dyDescent="0.3">
      <c r="B81" s="15" t="s">
        <v>18</v>
      </c>
      <c r="C81" s="15"/>
      <c r="D81" s="14" t="s">
        <v>39</v>
      </c>
      <c r="E81" s="56">
        <f>+E80</f>
        <v>-0.56460343219003317</v>
      </c>
      <c r="F81" s="56">
        <f>+E81+F80</f>
        <v>-0.59904582125416261</v>
      </c>
      <c r="G81" s="56">
        <f>+F81+G80</f>
        <v>-0.63099228022509879</v>
      </c>
      <c r="H81" s="56">
        <f>+G81+H80</f>
        <v>-0.66057150290566047</v>
      </c>
      <c r="I81" s="56">
        <f>+H81+I80</f>
        <v>-0.68790335501575861</v>
      </c>
      <c r="J81" s="56">
        <f>+I81+J80</f>
        <v>-0.71066154107039115</v>
      </c>
      <c r="K81" s="56">
        <f>+J81+K80</f>
        <v>-0.72929758082900975</v>
      </c>
      <c r="L81" s="56">
        <f>+K81+L80</f>
        <v>-0.74423182141004385</v>
      </c>
      <c r="M81" s="56">
        <f>+L81+M80</f>
        <v>-0.75585522759295265</v>
      </c>
      <c r="N81" s="56">
        <f>+M81+N80</f>
        <v>-0.76453107997728187</v>
      </c>
      <c r="O81" s="56">
        <f>+N81+O80</f>
        <v>-0.77059658541013287</v>
      </c>
      <c r="P81" s="56">
        <f>+O81+P80</f>
        <v>-0.77436440389279593</v>
      </c>
      <c r="Q81" s="56">
        <f>+P81+Q80</f>
        <v>-0.77612409598542964</v>
      </c>
      <c r="R81" s="56">
        <f>+Q81+R80</f>
        <v>-0.77614349454520914</v>
      </c>
      <c r="S81" s="56">
        <f>+R81+S80</f>
        <v>-0.77467000445796297</v>
      </c>
      <c r="T81" s="56">
        <f>+S81+T80</f>
        <v>-0.77218577201791627</v>
      </c>
      <c r="U81" s="56">
        <f>+T81+U80</f>
        <v>-0.76857632803586706</v>
      </c>
      <c r="V81" s="56">
        <f>+U81+V80</f>
        <v>-0.764044549505838</v>
      </c>
      <c r="W81" s="56">
        <f>+V81+W80</f>
        <v>-0.75877668797408904</v>
      </c>
      <c r="X81" s="56">
        <f>+W81+X80</f>
        <v>-0.75294340369123902</v>
      </c>
      <c r="Y81" s="56">
        <f>+X81+Y80</f>
        <v>-0.74670074404111253</v>
      </c>
      <c r="Z81" s="56">
        <f>+Y81+Z80</f>
        <v>-0.74029667860318993</v>
      </c>
      <c r="AA81" s="56">
        <f>+Z81+AA80</f>
        <v>-0.73374412052582283</v>
      </c>
      <c r="AB81" s="56">
        <f>+AA81+AB80</f>
        <v>-0.72716125727101466</v>
      </c>
      <c r="AC81" s="56">
        <f>+AB81+AC80</f>
        <v>-0.72065504334522845</v>
      </c>
      <c r="AD81" s="56">
        <f>+AC81+AD80</f>
        <v>-0.71432194015688222</v>
      </c>
      <c r="AE81" s="56">
        <f>+AD81+AE80</f>
        <v>-0.70824861478179479</v>
      </c>
      <c r="AF81" s="56">
        <f>+AE81+AF80</f>
        <v>-0.70251259970153357</v>
      </c>
      <c r="AG81" s="56">
        <f>+AF81+AG80</f>
        <v>-0.69718291548249067</v>
      </c>
      <c r="AH81" s="56">
        <f>+AG81+AH80</f>
        <v>-0.69232065827074596</v>
      </c>
      <c r="AI81" s="56">
        <f>+AH81+AI80</f>
        <v>-0.68730724840341806</v>
      </c>
      <c r="AJ81" s="56">
        <f>+AI81+AJ80</f>
        <v>-0.68292530956334319</v>
      </c>
      <c r="AK81" s="56">
        <f>+AJ81+AK80</f>
        <v>-0.67922910443682094</v>
      </c>
      <c r="AL81" s="56">
        <f>+AK81+AL80</f>
        <v>-0.67626667108642424</v>
      </c>
      <c r="AM81" s="56">
        <f>+AL81+AM80</f>
        <v>-0.67408021314823041</v>
      </c>
      <c r="AN81" s="56">
        <f>+AM81+AN80</f>
        <v>-0.67146005801189956</v>
      </c>
      <c r="AO81" s="56">
        <f>+AN81+AO80</f>
        <v>-0.66843712442358805</v>
      </c>
      <c r="AP81" s="56">
        <f>+AO81+AP80</f>
        <v>-0.66503709797850274</v>
      </c>
      <c r="AQ81" s="56">
        <f>+AP81+AQ80</f>
        <v>-0.66128450971517516</v>
      </c>
      <c r="AR81" s="56">
        <f>+AQ81+AR80</f>
        <v>-0.65720278158116674</v>
      </c>
      <c r="AS81" s="56">
        <f>+AR81+AS80</f>
        <v>-0.652810893996705</v>
      </c>
      <c r="AT81" s="56">
        <f>+AS81+AT80</f>
        <v>-0.64813693297310926</v>
      </c>
      <c r="AU81" s="56">
        <f>+AT81+AU80</f>
        <v>-0.64319787334715062</v>
      </c>
      <c r="AV81" s="56">
        <f>+AU81+AV80</f>
        <v>-0.63801312284674616</v>
      </c>
      <c r="AW81" s="56">
        <f>+AV81+AW80</f>
        <v>-0.63260418328464951</v>
      </c>
      <c r="AX81" s="56">
        <f>+AW81+AX80</f>
        <v>-0.6269914249982762</v>
      </c>
      <c r="AY81" s="56">
        <f>+AX81+AY80</f>
        <v>-0.6134928856655143</v>
      </c>
      <c r="AZ81" s="56">
        <f>+AY81+AZ80</f>
        <v>-0.6003737817404402</v>
      </c>
      <c r="BA81" s="56">
        <f>+AZ81+BA80</f>
        <v>-0.58762612672028958</v>
      </c>
      <c r="BB81" s="56">
        <f>+BA81+BB80</f>
        <v>-0.57523941221709762</v>
      </c>
      <c r="BC81" s="56">
        <f>+BB81+BC80</f>
        <v>-0.56320342686840807</v>
      </c>
      <c r="BD81" s="56">
        <f>+BC81+BD80</f>
        <v>-0.55151068701204187</v>
      </c>
    </row>
    <row r="82" spans="1:56" x14ac:dyDescent="0.3">
      <c r="B82" s="14"/>
    </row>
    <row r="84" spans="1:56" x14ac:dyDescent="0.3">
      <c r="A84" s="117"/>
      <c r="B84" s="116"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21"/>
      <c r="B85" s="195"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6" t="s">
        <v>298</v>
      </c>
      <c r="B86" s="4" t="s">
        <v>210</v>
      </c>
      <c r="D86" s="4" t="s">
        <v>86</v>
      </c>
      <c r="E86" s="44">
        <v>1050</v>
      </c>
      <c r="F86" s="44">
        <v>1050</v>
      </c>
      <c r="G86" s="44">
        <v>1050</v>
      </c>
      <c r="H86" s="44">
        <v>1050</v>
      </c>
      <c r="I86" s="44">
        <v>1050</v>
      </c>
      <c r="J86" s="44">
        <v>1050</v>
      </c>
      <c r="K86" s="44">
        <v>1050</v>
      </c>
      <c r="L86" s="44">
        <v>1050</v>
      </c>
      <c r="M86" s="44">
        <v>1050</v>
      </c>
      <c r="N86" s="44">
        <v>1050</v>
      </c>
      <c r="O86" s="44">
        <v>1050</v>
      </c>
      <c r="P86" s="44">
        <v>1050</v>
      </c>
      <c r="Q86" s="44">
        <v>1050</v>
      </c>
      <c r="R86" s="44">
        <v>1050</v>
      </c>
      <c r="S86" s="44">
        <v>1050</v>
      </c>
      <c r="T86" s="44">
        <v>1050</v>
      </c>
      <c r="U86" s="44">
        <v>1050</v>
      </c>
      <c r="V86" s="44">
        <v>1050</v>
      </c>
      <c r="W86" s="44">
        <v>1050</v>
      </c>
      <c r="X86" s="44">
        <v>1050</v>
      </c>
      <c r="Y86" s="44">
        <v>1050</v>
      </c>
      <c r="Z86" s="44">
        <v>1050</v>
      </c>
      <c r="AA86" s="44">
        <v>1050</v>
      </c>
      <c r="AB86" s="44">
        <v>1050</v>
      </c>
      <c r="AC86" s="44">
        <v>1050</v>
      </c>
      <c r="AD86" s="44">
        <v>1050</v>
      </c>
      <c r="AE86" s="44">
        <v>1050</v>
      </c>
      <c r="AF86" s="44">
        <v>1050</v>
      </c>
      <c r="AG86" s="44">
        <v>1050</v>
      </c>
      <c r="AH86" s="44">
        <v>1050</v>
      </c>
      <c r="AI86" s="44">
        <v>1050</v>
      </c>
      <c r="AJ86" s="44">
        <v>1050</v>
      </c>
      <c r="AK86" s="44">
        <v>1050</v>
      </c>
      <c r="AL86" s="44">
        <v>1050</v>
      </c>
      <c r="AM86" s="44">
        <v>1050</v>
      </c>
      <c r="AN86" s="44">
        <v>1050</v>
      </c>
      <c r="AO86" s="44">
        <v>1050</v>
      </c>
      <c r="AP86" s="44">
        <v>1050</v>
      </c>
      <c r="AQ86" s="44">
        <v>1050</v>
      </c>
      <c r="AR86" s="44">
        <v>1050</v>
      </c>
      <c r="AS86" s="44">
        <v>1050</v>
      </c>
      <c r="AT86" s="44">
        <v>1050</v>
      </c>
      <c r="AU86" s="44">
        <v>1050</v>
      </c>
      <c r="AV86" s="44">
        <v>1050</v>
      </c>
      <c r="AW86" s="44">
        <v>1050</v>
      </c>
      <c r="AX86" s="44">
        <v>1050</v>
      </c>
      <c r="AY86" s="44">
        <v>1050</v>
      </c>
      <c r="AZ86" s="44">
        <v>1050</v>
      </c>
      <c r="BA86" s="44">
        <v>1050</v>
      </c>
      <c r="BB86" s="44">
        <v>1050</v>
      </c>
      <c r="BC86" s="44">
        <v>1050</v>
      </c>
      <c r="BD86" s="44">
        <v>1050</v>
      </c>
    </row>
    <row r="87" spans="1:56" x14ac:dyDescent="0.3">
      <c r="A87" s="196"/>
      <c r="B87" s="4" t="s">
        <v>211</v>
      </c>
      <c r="D87" s="4" t="s">
        <v>88</v>
      </c>
      <c r="E87" s="35">
        <f>E86*'Fixed data'!H$12</f>
        <v>527.98935000000006</v>
      </c>
      <c r="F87" s="35">
        <f>F86*'Fixed data'!I$12</f>
        <v>512.76907500000016</v>
      </c>
      <c r="G87" s="35">
        <f>G86*'Fixed data'!J$12</f>
        <v>497.54880000000014</v>
      </c>
      <c r="H87" s="35">
        <f>H86*'Fixed data'!K$12</f>
        <v>482.32852500000013</v>
      </c>
      <c r="I87" s="35">
        <f>I86*'Fixed data'!L$12</f>
        <v>467.10825000000011</v>
      </c>
      <c r="J87" s="35">
        <f>J86*'Fixed data'!M$12</f>
        <v>451.88797500000015</v>
      </c>
      <c r="K87" s="35">
        <f>K86*'Fixed data'!N$12</f>
        <v>436.66770000000014</v>
      </c>
      <c r="L87" s="35">
        <f>L86*'Fixed data'!O$12</f>
        <v>421.44742500000012</v>
      </c>
      <c r="M87" s="35">
        <f>M86*'Fixed data'!P$12</f>
        <v>406.22715000000017</v>
      </c>
      <c r="N87" s="35">
        <f>N86*'Fixed data'!Q$12</f>
        <v>391.00687500000015</v>
      </c>
      <c r="O87" s="35">
        <f>O86*'Fixed data'!R$12</f>
        <v>375.78660000000013</v>
      </c>
      <c r="P87" s="35">
        <f>P86*'Fixed data'!S$12</f>
        <v>360.56632500000018</v>
      </c>
      <c r="Q87" s="35">
        <f>Q86*'Fixed data'!T$12</f>
        <v>345.34605000000016</v>
      </c>
      <c r="R87" s="35">
        <f>R86*'Fixed data'!U$12</f>
        <v>330.1257750000002</v>
      </c>
      <c r="S87" s="35">
        <f>S86*'Fixed data'!V$12</f>
        <v>314.90550000000019</v>
      </c>
      <c r="T87" s="35">
        <f>T86*'Fixed data'!W$12</f>
        <v>299.68522500000017</v>
      </c>
      <c r="U87" s="35">
        <f>U86*'Fixed data'!X$12</f>
        <v>284.46495000000021</v>
      </c>
      <c r="V87" s="35">
        <f>V86*'Fixed data'!Y$12</f>
        <v>269.2446750000002</v>
      </c>
      <c r="W87" s="35">
        <f>W86*'Fixed data'!Z$12</f>
        <v>254.02440000000024</v>
      </c>
      <c r="X87" s="35">
        <f>X86*'Fixed data'!AA$12</f>
        <v>238.80412500000025</v>
      </c>
      <c r="Y87" s="35">
        <f>Y86*'Fixed data'!AB$12</f>
        <v>223.58385000000024</v>
      </c>
      <c r="Z87" s="35">
        <f>Z86*'Fixed data'!AC$12</f>
        <v>208.36357500000025</v>
      </c>
      <c r="AA87" s="35">
        <f>AA86*'Fixed data'!AD$12</f>
        <v>193.14330000000027</v>
      </c>
      <c r="AB87" s="35">
        <f>AB86*'Fixed data'!AE$12</f>
        <v>177.92302500000028</v>
      </c>
      <c r="AC87" s="35">
        <f>AC86*'Fixed data'!AF$12</f>
        <v>162.70275000000026</v>
      </c>
      <c r="AD87" s="35">
        <f>AD86*'Fixed data'!AG$12</f>
        <v>147.48247500000028</v>
      </c>
      <c r="AE87" s="35">
        <f>AE86*'Fixed data'!AH$12</f>
        <v>132.26220000000029</v>
      </c>
      <c r="AF87" s="35">
        <f>AF86*'Fixed data'!AI$12</f>
        <v>117.04192500000028</v>
      </c>
      <c r="AG87" s="35">
        <f>AG86*'Fixed data'!AJ$12</f>
        <v>101.82165000000026</v>
      </c>
      <c r="AH87" s="35">
        <f>AH86*'Fixed data'!AK$12</f>
        <v>86.60137500000026</v>
      </c>
      <c r="AI87" s="35">
        <f>AI86*'Fixed data'!AL$12</f>
        <v>71.381100000000245</v>
      </c>
      <c r="AJ87" s="35">
        <f>AJ86*'Fixed data'!AM$12</f>
        <v>56.160825000000251</v>
      </c>
      <c r="AK87" s="35">
        <f>AK86*'Fixed data'!AN$12</f>
        <v>40.94055000000025</v>
      </c>
      <c r="AL87" s="35">
        <f>AL86*'Fixed data'!AO$12</f>
        <v>25.720275000000257</v>
      </c>
      <c r="AM87" s="35">
        <f>AM86*'Fixed data'!AP$12</f>
        <v>10.5</v>
      </c>
      <c r="AN87" s="35">
        <f>AN86*'Fixed data'!AQ$12</f>
        <v>10.5</v>
      </c>
      <c r="AO87" s="35">
        <f>AO86*'Fixed data'!AR$12</f>
        <v>10.5</v>
      </c>
      <c r="AP87" s="35">
        <f>AP86*'Fixed data'!AS$12</f>
        <v>10.5</v>
      </c>
      <c r="AQ87" s="35">
        <f>AQ86*'Fixed data'!AT$12</f>
        <v>10.5</v>
      </c>
      <c r="AR87" s="35">
        <f>AR86*'Fixed data'!AU$12</f>
        <v>10.5</v>
      </c>
      <c r="AS87" s="35">
        <f>AS86*'Fixed data'!AV$12</f>
        <v>10.5</v>
      </c>
      <c r="AT87" s="35">
        <f>AT86*'Fixed data'!AW$12</f>
        <v>10.5</v>
      </c>
      <c r="AU87" s="35">
        <f>AU86*'Fixed data'!AX$12</f>
        <v>10.5</v>
      </c>
      <c r="AV87" s="35">
        <f>AV86*'Fixed data'!AY$12</f>
        <v>10.5</v>
      </c>
      <c r="AW87" s="35">
        <f>AW86*'Fixed data'!AZ$12</f>
        <v>10.5</v>
      </c>
      <c r="AX87" s="35">
        <f>AX86*'Fixed data'!BA$12</f>
        <v>10.5</v>
      </c>
      <c r="AY87" s="35">
        <f>AY86*'Fixed data'!BB$12</f>
        <v>10.5</v>
      </c>
      <c r="AZ87" s="35">
        <f>AZ86*'Fixed data'!BC$12</f>
        <v>10.5</v>
      </c>
      <c r="BA87" s="35">
        <f>BA86*'Fixed data'!BD$12</f>
        <v>10.5</v>
      </c>
      <c r="BB87" s="35">
        <f>BB86*'Fixed data'!BE$12</f>
        <v>10.5</v>
      </c>
      <c r="BC87" s="35">
        <f>BC86*'Fixed data'!BF$12</f>
        <v>10.5</v>
      </c>
      <c r="BD87" s="35">
        <f>BD86*'Fixed data'!BG$12</f>
        <v>10.5</v>
      </c>
    </row>
    <row r="88" spans="1:56" ht="12.75" customHeight="1" x14ac:dyDescent="0.3">
      <c r="A88" s="196"/>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6"/>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6"/>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6"/>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6"/>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6"/>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15"/>
    </row>
    <row r="95" spans="1:56" ht="16.5" x14ac:dyDescent="0.3">
      <c r="A95" s="86"/>
      <c r="C95" s="15"/>
    </row>
    <row r="96" spans="1:56" ht="16.5" x14ac:dyDescent="0.3">
      <c r="A96" s="86">
        <v>1</v>
      </c>
      <c r="B96" s="4" t="s">
        <v>334</v>
      </c>
    </row>
    <row r="97" spans="1:3" s="4" customFormat="1" x14ac:dyDescent="0.3">
      <c r="B97" s="70" t="s">
        <v>153</v>
      </c>
    </row>
    <row r="98" spans="1:3" s="4" customFormat="1" x14ac:dyDescent="0.3">
      <c r="B98" s="4" t="s">
        <v>318</v>
      </c>
    </row>
    <row r="99" spans="1:3" s="4" customFormat="1" x14ac:dyDescent="0.3">
      <c r="B99" s="4" t="s">
        <v>336</v>
      </c>
    </row>
    <row r="100" spans="1:3" s="4" customFormat="1" ht="16.5" x14ac:dyDescent="0.3">
      <c r="A100" s="86">
        <v>2</v>
      </c>
      <c r="B100" s="70" t="s">
        <v>152</v>
      </c>
    </row>
    <row r="105" spans="1:3" s="4" customFormat="1" x14ac:dyDescent="0.3">
      <c r="C105" s="15"/>
    </row>
    <row r="170" spans="2:2" s="4" customFormat="1" x14ac:dyDescent="0.3">
      <c r="B170" s="4" t="s">
        <v>196</v>
      </c>
    </row>
    <row r="171" spans="2:2" s="4" customFormat="1" x14ac:dyDescent="0.3">
      <c r="B171" s="4" t="s">
        <v>195</v>
      </c>
    </row>
    <row r="172" spans="2:2" s="4" customFormat="1" x14ac:dyDescent="0.3">
      <c r="B172" s="4" t="s">
        <v>319</v>
      </c>
    </row>
    <row r="173" spans="2:2" s="4" customFormat="1" x14ac:dyDescent="0.3">
      <c r="B173" s="4" t="s">
        <v>156</v>
      </c>
    </row>
    <row r="174" spans="2:2" s="4" customFormat="1" x14ac:dyDescent="0.3">
      <c r="B174" s="4" t="s">
        <v>157</v>
      </c>
    </row>
    <row r="175" spans="2:2" s="4" customFormat="1" x14ac:dyDescent="0.3">
      <c r="B175" s="4" t="s">
        <v>158</v>
      </c>
    </row>
    <row r="176" spans="2:2" s="4" customFormat="1" x14ac:dyDescent="0.3">
      <c r="B176" s="4" t="s">
        <v>159</v>
      </c>
    </row>
    <row r="177" spans="2:2" s="4" customFormat="1" x14ac:dyDescent="0.3">
      <c r="B177" s="4" t="s">
        <v>160</v>
      </c>
    </row>
    <row r="178" spans="2:2" s="4" customFormat="1" x14ac:dyDescent="0.3">
      <c r="B178" s="4" t="s">
        <v>161</v>
      </c>
    </row>
    <row r="179" spans="2:2" s="4" customFormat="1" x14ac:dyDescent="0.3">
      <c r="B179" s="4" t="s">
        <v>162</v>
      </c>
    </row>
    <row r="180" spans="2:2" s="4" customFormat="1" x14ac:dyDescent="0.3">
      <c r="B180" s="4" t="s">
        <v>163</v>
      </c>
    </row>
    <row r="181" spans="2:2" s="4" customFormat="1" x14ac:dyDescent="0.3">
      <c r="B181" s="4" t="s">
        <v>164</v>
      </c>
    </row>
    <row r="182" spans="2:2" s="4" customFormat="1" x14ac:dyDescent="0.3">
      <c r="B182" s="4" t="s">
        <v>197</v>
      </c>
    </row>
    <row r="183" spans="2:2" s="4" customFormat="1" x14ac:dyDescent="0.3">
      <c r="B183" s="4" t="s">
        <v>165</v>
      </c>
    </row>
    <row r="184" spans="2:2" s="4" customFormat="1" x14ac:dyDescent="0.3">
      <c r="B184" s="4" t="s">
        <v>166</v>
      </c>
    </row>
    <row r="185" spans="2:2" s="4" customFormat="1" x14ac:dyDescent="0.3">
      <c r="B185" s="4" t="s">
        <v>167</v>
      </c>
    </row>
    <row r="186" spans="2:2" s="4" customFormat="1" x14ac:dyDescent="0.3">
      <c r="B186" s="4" t="s">
        <v>168</v>
      </c>
    </row>
    <row r="187" spans="2:2" s="4" customFormat="1" x14ac:dyDescent="0.3">
      <c r="B187" s="4" t="s">
        <v>169</v>
      </c>
    </row>
    <row r="188" spans="2:2" s="4" customFormat="1" x14ac:dyDescent="0.3">
      <c r="B188" s="4" t="s">
        <v>170</v>
      </c>
    </row>
    <row r="189" spans="2:2" s="4" customFormat="1" x14ac:dyDescent="0.3">
      <c r="B189" s="4" t="s">
        <v>171</v>
      </c>
    </row>
    <row r="190" spans="2:2" s="4" customFormat="1" x14ac:dyDescent="0.3">
      <c r="B190" s="4" t="s">
        <v>172</v>
      </c>
    </row>
    <row r="191" spans="2:2" s="4" customFormat="1" x14ac:dyDescent="0.3">
      <c r="B191" s="4" t="s">
        <v>173</v>
      </c>
    </row>
    <row r="192" spans="2:2" s="4" customFormat="1" x14ac:dyDescent="0.3">
      <c r="B192" s="4" t="s">
        <v>198</v>
      </c>
    </row>
    <row r="193" spans="2:2" s="4" customFormat="1" x14ac:dyDescent="0.3">
      <c r="B193" s="4" t="s">
        <v>199</v>
      </c>
    </row>
    <row r="194" spans="2:2" s="4" customFormat="1" x14ac:dyDescent="0.3">
      <c r="B194" s="4" t="s">
        <v>174</v>
      </c>
    </row>
    <row r="195" spans="2:2" s="4" customFormat="1" x14ac:dyDescent="0.3">
      <c r="B195" s="4" t="s">
        <v>175</v>
      </c>
    </row>
    <row r="196" spans="2:2" s="4" customFormat="1" x14ac:dyDescent="0.3">
      <c r="B196" s="4" t="s">
        <v>176</v>
      </c>
    </row>
    <row r="197" spans="2:2" s="4" customFormat="1" x14ac:dyDescent="0.3">
      <c r="B197" s="4" t="s">
        <v>177</v>
      </c>
    </row>
    <row r="198" spans="2:2" s="4" customFormat="1" x14ac:dyDescent="0.3">
      <c r="B198" s="4" t="s">
        <v>178</v>
      </c>
    </row>
    <row r="199" spans="2:2" s="4" customFormat="1" x14ac:dyDescent="0.3">
      <c r="B199" s="4" t="s">
        <v>179</v>
      </c>
    </row>
    <row r="200" spans="2:2" s="4" customFormat="1" x14ac:dyDescent="0.3">
      <c r="B200" s="4" t="s">
        <v>180</v>
      </c>
    </row>
    <row r="201" spans="2:2" s="4" customFormat="1" x14ac:dyDescent="0.3">
      <c r="B201" s="4" t="s">
        <v>181</v>
      </c>
    </row>
    <row r="202" spans="2:2" s="4" customFormat="1" x14ac:dyDescent="0.3">
      <c r="B202" s="4" t="s">
        <v>182</v>
      </c>
    </row>
    <row r="203" spans="2:2" s="4" customFormat="1" x14ac:dyDescent="0.3">
      <c r="B203" s="4" t="s">
        <v>183</v>
      </c>
    </row>
    <row r="204" spans="2:2" s="4" customFormat="1" x14ac:dyDescent="0.3">
      <c r="B204" s="4" t="s">
        <v>184</v>
      </c>
    </row>
    <row r="205" spans="2:2" s="4" customFormat="1" x14ac:dyDescent="0.3">
      <c r="B205" s="4" t="s">
        <v>185</v>
      </c>
    </row>
    <row r="206" spans="2:2" s="4" customFormat="1" x14ac:dyDescent="0.3">
      <c r="B206" s="4" t="s">
        <v>186</v>
      </c>
    </row>
    <row r="207" spans="2:2" s="4" customFormat="1" x14ac:dyDescent="0.3">
      <c r="B207" s="4" t="s">
        <v>187</v>
      </c>
    </row>
    <row r="208" spans="2:2" s="4" customFormat="1" x14ac:dyDescent="0.3">
      <c r="B208" s="4" t="s">
        <v>188</v>
      </c>
    </row>
    <row r="209" spans="2:2" s="4" customFormat="1" x14ac:dyDescent="0.3">
      <c r="B209" s="4" t="s">
        <v>189</v>
      </c>
    </row>
    <row r="210" spans="2:2" s="4" customFormat="1" x14ac:dyDescent="0.3">
      <c r="B210" s="4" t="s">
        <v>190</v>
      </c>
    </row>
    <row r="211" spans="2:2" s="4" customFormat="1" x14ac:dyDescent="0.3">
      <c r="B211" s="4" t="s">
        <v>191</v>
      </c>
    </row>
    <row r="212" spans="2:2" s="4" customFormat="1" x14ac:dyDescent="0.3">
      <c r="B212" s="4" t="s">
        <v>192</v>
      </c>
    </row>
    <row r="213" spans="2:2" s="4" customFormat="1" x14ac:dyDescent="0.3">
      <c r="B213" s="4" t="s">
        <v>193</v>
      </c>
    </row>
    <row r="214" spans="2:2" s="4" customFormat="1" x14ac:dyDescent="0.3">
      <c r="B214" s="4" t="s">
        <v>194</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_Status xmlns="http://schemas.microsoft.com/sharepoint/v3/fields">Draft</_Status>
    <Classification xmlns="eecedeb9-13b3-4e62-b003-046c92e1668a">Protect</Classification>
    <Organisation xmlns="eecedeb9-13b3-4e62-b003-046c92e1668a">Choose an Organisation</Organisation>
    <Descriptor xmlns="eecedeb9-13b3-4e62-b003-046c92e1668a" xsi:nil="true"/>
    <Applicable_x0020_Start_x0020_Date xmlns="eecedeb9-13b3-4e62-b003-046c92e1668a">2012-03-22T00:00:00+00:00</Applicable_x0020_Start_x0020_Date>
    <Applicable_x0020_Duration xmlns="eecedeb9-13b3-4e62-b003-046c92e1668a">-</Applicable_x0020_Duration>
  </documentManagement>
</p:properties>
</file>

<file path=customXml/item2.xml><?xml version="1.0" encoding="utf-8"?>
<sisl xmlns:xsd="http://www.w3.org/2001/XMLSchema" xmlns:xsi="http://www.w3.org/2001/XMLSchema-instance" xmlns="http://www.boldonjames.com/2008/01/sie/internal/label" sislVersion="0" policy="973096ae-7329-4b3b-9368-47aeba6959e1"/>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DE5CF8977757374FA5ABDEB211CD5278" ma:contentTypeVersion="0" ma:contentTypeDescription="This is used to create spreadsheets" ma:contentTypeScope="" ma:versionID="3102ecac90e16efc9cabe7363fb2dd33">
  <xsd:schema xmlns:xsd="http://www.w3.org/2001/XMLSchema" xmlns:xs="http://www.w3.org/2001/XMLSchema" xmlns:p="http://schemas.microsoft.com/office/2006/metadata/properties" xmlns:ns2="eecedeb9-13b3-4e62-b003-046c92e1668a" xmlns:ns3="http://schemas.microsoft.com/sharepoint/v3/fields" targetNamespace="http://schemas.microsoft.com/office/2006/metadata/properties" ma:root="true" ma:fieldsID="f5b47ca95b2d3c08328e6236d5ec7486" ns2:_="" ns3:_="">
    <xsd:import namespace="eecedeb9-13b3-4e62-b003-046c92e1668a"/>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fault="[today]"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69773578-b348-4185-91b0-0c3a7eda8d2a" ContentTypeId="0x0101004C9F495A7355574383679A0A27B2912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107C5-B401-4A16-BB12-3D243B9D13F0}">
  <ds:schemaRefs>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http://schemas.microsoft.com/sharepoint/v3/fields"/>
    <ds:schemaRef ds:uri="eecedeb9-13b3-4e62-b003-046c92e1668a"/>
    <ds:schemaRef ds:uri="http://schemas.microsoft.com/office/2006/metadata/properties"/>
  </ds:schemaRefs>
</ds:datastoreItem>
</file>

<file path=customXml/itemProps2.xml><?xml version="1.0" encoding="utf-8"?>
<ds:datastoreItem xmlns:ds="http://schemas.openxmlformats.org/officeDocument/2006/customXml" ds:itemID="{14D21A3F-B168-4A19-A8AB-076E2A751B78}">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ACB017AB-6E6E-4303-B360-42EE484F6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73A98F7-135B-451E-8554-F7DFAF611249}">
  <ds:schemaRefs>
    <ds:schemaRef ds:uri="Microsoft.SharePoint.Taxonomy.ContentTypeSync"/>
  </ds:schemaRefs>
</ds:datastoreItem>
</file>

<file path=customXml/itemProps5.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version control</vt:lpstr>
      <vt:lpstr>Guidance</vt:lpstr>
      <vt:lpstr>Option summary</vt:lpstr>
      <vt:lpstr>Fixed data</vt:lpstr>
      <vt:lpstr>Baseline scenario</vt:lpstr>
      <vt:lpstr>Workings baseline</vt:lpstr>
      <vt:lpstr>Option 1</vt:lpstr>
      <vt:lpstr>Workings 1</vt:lpstr>
      <vt:lpstr>Option 2</vt:lpstr>
      <vt:lpstr>Workings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Steele Alistair</cp:lastModifiedBy>
  <cp:lastPrinted>2013-03-27T15:33:01Z</cp:lastPrinted>
  <dcterms:created xsi:type="dcterms:W3CDTF">2012-02-15T20:11:21Z</dcterms:created>
  <dcterms:modified xsi:type="dcterms:W3CDTF">2016-07-26T09:43:38Z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0x0101004C9F495A7355574383679A0A27B2912100DE5CF8977757374FA5ABDEB211CD5278</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86ccf202-007b-43da-b6e3-b8dc6001f9f0</vt:lpwstr>
  </property>
  <property fmtid="{D5CDD505-2E9C-101B-9397-08002B2CF9AE}" pid="27" name="bjDocumentSecurityLabel">
    <vt:lpwstr>This item has no classification</vt:lpwstr>
  </property>
  <property fmtid="{D5CDD505-2E9C-101B-9397-08002B2CF9AE}" pid="28" name="bjSaver">
    <vt:lpwstr>QDE20v0WTzw7BgP6OxbUQgiz0ASn+HaD</vt:lpwstr>
  </property>
</Properties>
</file>